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TD" sheetId="1" state="visible" r:id="rId2"/>
    <sheet name="TM" sheetId="2" state="visible" r:id="rId3"/>
    <sheet name="TJ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<sst xmlns="http://schemas.openxmlformats.org/spreadsheetml/2006/main" count="235" uniqueCount="90">
  <si>
    <t>Kategoria TD</t>
  </si>
  <si>
    <t>Lp.</t>
  </si>
  <si>
    <t>Skład zespołu</t>
  </si>
  <si>
    <t>Miejscowość</t>
  </si>
  <si>
    <t>Nazwa zespołu</t>
  </si>
  <si>
    <t>Etap I</t>
  </si>
  <si>
    <t>Etap II</t>
  </si>
  <si>
    <t>Etap III</t>
  </si>
  <si>
    <t>Łącznie</t>
  </si>
  <si>
    <t>punkty karne</t>
  </si>
  <si>
    <t>punkty przeliczeniowe</t>
  </si>
  <si>
    <t>miejsce</t>
  </si>
  <si>
    <t>Suma punktów</t>
  </si>
  <si>
    <t>Miejsce</t>
  </si>
  <si>
    <t>Czarnowski Bartosz, Cyrczak Remigiusz, Hinkelmann Michał</t>
  </si>
  <si>
    <t>Osie</t>
  </si>
  <si>
    <t>Azymut Osie</t>
  </si>
  <si>
    <t>wartość etapu</t>
  </si>
  <si>
    <t>najlepszy wynik</t>
  </si>
  <si>
    <t>Dąbrowski Antoni, Mróz Maciej, Stroński Kacper</t>
  </si>
  <si>
    <t>Wałdowo Szlacheckie</t>
  </si>
  <si>
    <t>52 DH REMUS Wałdowo Szlacheckie</t>
  </si>
  <si>
    <t>I etap</t>
  </si>
  <si>
    <t>Jeneralski Paweł, Suchodolska Marta</t>
  </si>
  <si>
    <t>Warlubie</t>
  </si>
  <si>
    <t>Szkoła Podstawowa Warlubie</t>
  </si>
  <si>
    <t>II etap</t>
  </si>
  <si>
    <t>Kułaga Bianka, Zieliński Miłosz</t>
  </si>
  <si>
    <t>III etap</t>
  </si>
  <si>
    <t>Krzyżykowski Jędrzej, Majorkiewicz Kacper</t>
  </si>
  <si>
    <t>Jankowski Waldemar</t>
  </si>
  <si>
    <t>Gdańsk</t>
  </si>
  <si>
    <t>NKL</t>
  </si>
  <si>
    <t>PK</t>
  </si>
  <si>
    <t>Malinowska Anna, Malinowska Paulina</t>
  </si>
  <si>
    <t>Chudecka Zofia, Rycka-Chudecka Anna</t>
  </si>
  <si>
    <t>Wiktorowicz Anna, Wiktorowicz Jolanta, Wiktorowicz Julia, Wiktorowicz Krzysztof</t>
  </si>
  <si>
    <t>Świecie</t>
  </si>
  <si>
    <t>Pawlik Małgorzata, Pawlik Monika, Pikuła Nikola</t>
  </si>
  <si>
    <t>Konieczka Klaudia, Prużyńska Iwona</t>
  </si>
  <si>
    <t>Kategoria TM</t>
  </si>
  <si>
    <t>Cichocki Jan, Jezierski Paweł</t>
  </si>
  <si>
    <t>Jakimowicz Zuzanna, Zielińska Karolina</t>
  </si>
  <si>
    <t>Armatowski Łukasz, Grzonka Mateusz, Olszewski Aleksander</t>
  </si>
  <si>
    <t>Gimnazjum Warlubie</t>
  </si>
  <si>
    <t>Chudecki Dominik, Wąsikowski Miłosz</t>
  </si>
  <si>
    <t>Bettka Aniela, Deinowska Anna</t>
  </si>
  <si>
    <t>Bądkowski Kacper, Kubiak Emilia, Majorkiewicz Mateusz</t>
  </si>
  <si>
    <t>Czarnowska Melania, Czarnowski Jakub, Durajewska Angelika</t>
  </si>
  <si>
    <t>Bocian Jan, Nagórski Cezary</t>
  </si>
  <si>
    <t>Kirszenstein Wiktoria, Pawlicka Marianna</t>
  </si>
  <si>
    <t>Ostrowska Małgorzata, Żurek Julia</t>
  </si>
  <si>
    <t>Rumia</t>
  </si>
  <si>
    <t>SKKT Włóczykij Rumia</t>
  </si>
  <si>
    <t>Nadwodna Agata, Kurek Agata</t>
  </si>
  <si>
    <t>Antoszewska Emilia, Jasnoch Klaudia, Piasek Artur, Bober Dariusz, Garczewski Sebastian</t>
  </si>
  <si>
    <t>Osie-Drzycim</t>
  </si>
  <si>
    <t>Azymut Osie i niestowarzyszeni</t>
  </si>
  <si>
    <t>Dąbrowska Wiktoria, Kotlenga Agnieszka, Wąsikowska Natalia</t>
  </si>
  <si>
    <t>Buchaj Paulina, Lach Roksana</t>
  </si>
  <si>
    <t>Grudziądz</t>
  </si>
  <si>
    <t>I LO Grudziądz</t>
  </si>
  <si>
    <t>Grzenkowicz Nikola, Petka Kornelia</t>
  </si>
  <si>
    <t>Krupa Patrycja, Mastalerz Julia, Warchoł Nicol</t>
  </si>
  <si>
    <t>Repucha Adam, Sieńkowska Joanna</t>
  </si>
  <si>
    <t>Fankidejska Ewa, Fankidejska Julia, Fankidejski Robert, Fankidejski Wiktor</t>
  </si>
  <si>
    <t>Gmina Osiek</t>
  </si>
  <si>
    <t>Lipiński Franciszek, Chmielecki Filip</t>
  </si>
  <si>
    <t>Czersk</t>
  </si>
  <si>
    <t>Hermann Paweł, Sprada Adam, Sprada Anita, Sprada Katarzyna, Tomczyk Maciej</t>
  </si>
  <si>
    <t>Sępólno-Osie-Bartoszyce</t>
  </si>
  <si>
    <t>Eggert Katarzyna, Eggert Wiktoria, Landowska Alicja, Landowska Dominika</t>
  </si>
  <si>
    <t>Osiek</t>
  </si>
  <si>
    <t>UKS Włóczykij Osiek</t>
  </si>
  <si>
    <t>Kategoria TJ</t>
  </si>
  <si>
    <t>Gniewkowska Iwona, Kuźba Joanna, Kuźba Justyna</t>
  </si>
  <si>
    <t>Majorkiewicz Ewelina, Mróz Bartosz</t>
  </si>
  <si>
    <t>Jezierska Aleksandra, Różyński Marcin</t>
  </si>
  <si>
    <t>Aniszewska Julia, Chudecka Zuzanna</t>
  </si>
  <si>
    <t>Rogacki Tomasz</t>
  </si>
  <si>
    <t>Kotlęga Grzegorz, Socha Hubert</t>
  </si>
  <si>
    <t>Lipowa/Czersk</t>
  </si>
  <si>
    <t>Węgrzyński Bartosz</t>
  </si>
  <si>
    <t>Toruń</t>
  </si>
  <si>
    <t>Adrych Agata, Zielińska Anna</t>
  </si>
  <si>
    <t>Górecka Monika, Różyński Artur</t>
  </si>
  <si>
    <t>Żołnowska Aleksandra, Żołnowski Edward</t>
  </si>
  <si>
    <t>Team Żołnowscy Grudziądz</t>
  </si>
  <si>
    <t>Fałkowski Zbigniew</t>
  </si>
  <si>
    <t>Azymut Osie-Leśnicy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</si>
</sst>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6">
    <font>
      <name val="Calibri"/>
      <charset val="238"/>
      <family val="2"/>
      <color rgb="00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b val="true"/>
      <color rgb="00000000"/>
      <sz val="14"/>
    </font>
    <font>
      <name val="Calibri"/>
      <charset val="238"/>
      <family val="2"/>
      <b val="true"/>
      <color rgb="00000000"/>
      <sz val="11"/>
    </font>
  </fonts>
  <fills count="2">
    <fill>
      <patternFill patternType="none"/>
    </fill>
    <fill>
      <patternFill patternType="gray125"/>
    </fill>
  </fills>
  <borders count="13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/>
      <top/>
      <bottom/>
      <diagonal/>
    </border>
    <border diagonalDown="false" diagonalUp="false">
      <left/>
      <right style="thick"/>
      <top/>
      <bottom/>
      <diagonal/>
    </border>
    <border diagonalDown="false" diagonalUp="false">
      <left/>
      <right style="thick"/>
      <top style="thick"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/>
      <top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/>
      <right style="thick"/>
      <top/>
      <bottom style="thick"/>
      <diagonal/>
    </border>
    <border diagonalDown="false" diagonalUp="false">
      <left style="thick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0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4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3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6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0" numFmtId="164" xfId="0">
      <alignment horizontal="center" indent="0" shrinkToFit="false" textRotation="0" vertical="center" wrapText="false"/>
    </xf>
    <xf applyAlignment="false" applyBorder="true" applyFont="false" applyProtection="false" borderId="2" fillId="0" fontId="0" numFmtId="164" xfId="0"/>
    <xf applyAlignment="true" applyBorder="true" applyFont="true" applyProtection="false" borderId="3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7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4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4" fillId="0" fontId="0" numFmtId="165" xfId="0"/>
    <xf applyAlignment="true" applyBorder="true" applyFont="false" applyProtection="false" borderId="2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2" fillId="0" fontId="0" numFmtId="165" xfId="0"/>
    <xf applyAlignment="true" applyBorder="true" applyFont="true" applyProtection="false" borderId="7" fillId="0" fontId="5" numFmtId="164" xfId="0">
      <alignment horizontal="center" indent="0" shrinkToFit="false" textRotation="0" vertical="bottom" wrapText="false"/>
    </xf>
    <xf applyAlignment="false" applyBorder="true" applyFont="true" applyProtection="false" borderId="4" fillId="0" fontId="0" numFmtId="164" xfId="0"/>
    <xf applyAlignment="false" applyBorder="true" applyFont="true" applyProtection="false" borderId="7" fillId="0" fontId="0" numFmtId="164" xfId="0"/>
    <xf applyAlignment="false" applyBorder="true" applyFont="false" applyProtection="false" borderId="5" fillId="0" fontId="0" numFmtId="164" xfId="0"/>
    <xf applyAlignment="true" applyBorder="true" applyFont="true" applyProtection="false" borderId="8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6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0" fillId="0" fontId="0" numFmtId="165" xfId="0"/>
    <xf applyAlignment="true" applyBorder="true" applyFont="false" applyProtection="false" borderId="5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5" fillId="0" fontId="0" numFmtId="165" xfId="0"/>
    <xf applyAlignment="true" applyBorder="true" applyFont="true" applyProtection="false" borderId="6" fillId="0" fontId="5" numFmtId="164" xfId="0">
      <alignment horizontal="center" indent="0" shrinkToFit="false" textRotation="0" vertical="bottom" wrapText="false"/>
    </xf>
    <xf applyAlignment="false" applyBorder="true" applyFont="false" applyProtection="false" borderId="0" fillId="0" fontId="0" numFmtId="164" xfId="0"/>
    <xf applyAlignment="false" applyBorder="true" applyFont="true" applyProtection="false" borderId="6" fillId="0" fontId="0" numFmtId="164" xfId="0"/>
    <xf applyAlignment="false" applyBorder="true" applyFont="true" applyProtection="false" borderId="9" fillId="0" fontId="0" numFmtId="164" xfId="0"/>
    <xf applyAlignment="false" applyBorder="true" applyFont="false" applyProtection="false" borderId="10" fillId="0" fontId="0" numFmtId="164" xfId="0"/>
    <xf applyAlignment="false" applyBorder="true" applyFont="false" applyProtection="false" borderId="11" fillId="0" fontId="0" numFmtId="164" xfId="0"/>
    <xf applyAlignment="true" applyBorder="true" applyFont="true" applyProtection="false" borderId="12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1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10" fillId="0" fontId="0" numFmtId="165" xfId="0"/>
    <xf applyAlignment="true" applyBorder="true" applyFont="true" applyProtection="false" borderId="9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11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9" fillId="0" fontId="0" numFmtId="165" xfId="0"/>
    <xf applyAlignment="true" applyBorder="true" applyFont="true" applyProtection="false" borderId="1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0" numFmtId="164" xfId="0">
      <alignment horizontal="center" indent="0" shrinkToFit="false" textRotation="0" vertical="top" wrapText="false"/>
    </xf>
    <xf applyAlignment="true" applyBorder="true" applyFont="true" applyProtection="false" borderId="5" fillId="0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7" fillId="0" fontId="5" numFmtId="164" xfId="0">
      <alignment horizontal="center" indent="0" shrinkToFit="false" textRotation="0" vertical="center" wrapText="false"/>
    </xf>
    <xf applyAlignment="false" applyBorder="true" applyFont="false" applyProtection="false" borderId="3" fillId="0" fontId="0" numFmtId="164" xfId="0"/>
    <xf applyAlignment="false" applyBorder="true" applyFont="false" applyProtection="false" borderId="8" fillId="0" fontId="0" numFmtId="164" xfId="0"/>
    <xf applyAlignment="false" applyBorder="true" applyFont="true" applyProtection="false" borderId="12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4"/>
  <sheetViews>
    <sheetView colorId="64" defaultGridColor="true" rightToLeft="false" showFormulas="false" showGridLines="true" showOutlineSymbols="true" showRowColHeaders="true" showZeros="true" tabSelected="true" topLeftCell="D1" view="normal" windowProtection="false" workbookViewId="0" zoomScale="100" zoomScaleNormal="100" zoomScalePageLayoutView="100">
      <selection activeCell="G11" activeCellId="0" pane="topLeft" sqref="G11"/>
    </sheetView>
  </sheetViews>
  <sheetFormatPr defaultRowHeight="14.4"/>
  <cols>
    <col collapsed="false" hidden="false" max="1" min="1" style="0" width="3.77209302325581"/>
    <col collapsed="false" hidden="false" max="2" min="2" style="0" width="65.4186046511628"/>
    <col collapsed="false" hidden="false" max="3" min="3" style="0" width="20.5255813953488"/>
    <col collapsed="false" hidden="false" max="4" min="4" style="0" width="33.2697674418605"/>
    <col collapsed="false" hidden="false" max="5" min="5" style="0" width="7.06976744186047"/>
    <col collapsed="false" hidden="false" max="6" min="6" style="0" width="13.1116279069767"/>
    <col collapsed="false" hidden="false" max="7" min="7" style="0" width="7.77674418604651"/>
    <col collapsed="false" hidden="false" max="8" min="8" style="0" width="7.27906976744186"/>
    <col collapsed="false" hidden="false" max="9" min="9" style="0" width="13.1116279069767"/>
    <col collapsed="false" hidden="false" max="10" min="10" style="0" width="7.77674418604651"/>
    <col collapsed="false" hidden="false" max="11" min="11" style="0" width="7.48372093023256"/>
    <col collapsed="false" hidden="false" max="12" min="12" style="0" width="13.1116279069767"/>
    <col collapsed="false" hidden="false" max="13" min="13" style="0" width="7.77674418604651"/>
    <col collapsed="false" hidden="false" max="14" min="14" style="0" width="10.6651162790698"/>
    <col collapsed="false" hidden="false" max="15" min="15" style="0" width="7.77674418604651"/>
    <col collapsed="false" hidden="false" max="16" min="16" style="0" width="8.49302325581395"/>
    <col collapsed="false" hidden="false" max="17" min="17" style="0" width="8.77674418604651"/>
    <col collapsed="false" hidden="false" max="18" min="18" style="0" width="13.4372093023256"/>
    <col collapsed="false" hidden="false" max="19" min="19" style="0" width="13.3302325581395"/>
    <col collapsed="false" hidden="false" max="1025" min="20" style="0" width="8.49302325581395"/>
  </cols>
  <sheetData>
    <row collapsed="false" customFormat="false" customHeight="true" hidden="false" ht="18.6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collapsed="false" customFormat="false" customHeight="true" hidden="false" ht="14.4" outlineLevel="0" r="2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/>
      <c r="G2" s="5"/>
      <c r="H2" s="6" t="s">
        <v>6</v>
      </c>
      <c r="I2" s="6"/>
      <c r="J2" s="6"/>
      <c r="K2" s="5" t="s">
        <v>7</v>
      </c>
      <c r="L2" s="5"/>
      <c r="M2" s="5"/>
      <c r="N2" s="6" t="s">
        <v>8</v>
      </c>
      <c r="O2" s="6"/>
    </row>
    <row collapsed="false" customFormat="false" customHeight="true" hidden="false" ht="29.4" outlineLevel="0" r="3">
      <c r="A3" s="2"/>
      <c r="B3" s="2"/>
      <c r="C3" s="3"/>
      <c r="D3" s="4"/>
      <c r="E3" s="7" t="s">
        <v>9</v>
      </c>
      <c r="F3" s="8" t="s">
        <v>10</v>
      </c>
      <c r="G3" s="9" t="s">
        <v>11</v>
      </c>
      <c r="H3" s="8" t="s">
        <v>9</v>
      </c>
      <c r="I3" s="8" t="s">
        <v>10</v>
      </c>
      <c r="J3" s="10" t="s">
        <v>11</v>
      </c>
      <c r="K3" s="7" t="s">
        <v>9</v>
      </c>
      <c r="L3" s="8" t="s">
        <v>10</v>
      </c>
      <c r="M3" s="9" t="s">
        <v>11</v>
      </c>
      <c r="N3" s="8" t="s">
        <v>12</v>
      </c>
      <c r="O3" s="9" t="s">
        <v>13</v>
      </c>
    </row>
    <row collapsed="false" customFormat="false" customHeight="true" hidden="false" ht="14.4" outlineLevel="0" r="4">
      <c r="A4" s="11" t="n">
        <v>1</v>
      </c>
      <c r="B4" s="11" t="s">
        <v>14</v>
      </c>
      <c r="C4" s="12" t="s">
        <v>15</v>
      </c>
      <c r="D4" s="13" t="s">
        <v>16</v>
      </c>
      <c r="E4" s="14" t="n">
        <v>85</v>
      </c>
      <c r="F4" s="15" t="n">
        <f aca="false">IF(OR(E4="",E4="nkl"),0,1000*(($R$5+$S$5-E4)/$R$5))</f>
        <v>944.444444444444</v>
      </c>
      <c r="G4" s="14" t="n">
        <v>6</v>
      </c>
      <c r="H4" s="16" t="n">
        <v>60</v>
      </c>
      <c r="I4" s="15" t="n">
        <f aca="false">IF(OR(H4="",H4="nkl"),0,1000*(($R$6+$S$6-H4)/$R$6))</f>
        <v>948.717948717949</v>
      </c>
      <c r="J4" s="13" t="n">
        <v>7</v>
      </c>
      <c r="K4" s="14" t="n">
        <v>85</v>
      </c>
      <c r="L4" s="15" t="n">
        <f aca="false">IF(OR(K4="",K4="nkl"),0,1000*(($R$7+$S$7-K4)/$R$7))</f>
        <v>1000</v>
      </c>
      <c r="M4" s="14" t="n">
        <v>1</v>
      </c>
      <c r="N4" s="17" t="n">
        <f aca="false">F4+I4+L4</f>
        <v>2893.16239316239</v>
      </c>
      <c r="O4" s="18" t="n">
        <v>1</v>
      </c>
      <c r="Q4" s="11"/>
      <c r="R4" s="19" t="s">
        <v>17</v>
      </c>
      <c r="S4" s="20" t="s">
        <v>18</v>
      </c>
    </row>
    <row collapsed="false" customFormat="false" customHeight="true" hidden="false" ht="14.4" outlineLevel="0" r="5">
      <c r="A5" s="21" t="n">
        <v>2</v>
      </c>
      <c r="B5" s="21" t="s">
        <v>19</v>
      </c>
      <c r="C5" s="22" t="s">
        <v>20</v>
      </c>
      <c r="D5" s="23" t="s">
        <v>21</v>
      </c>
      <c r="E5" s="24" t="n">
        <v>27</v>
      </c>
      <c r="F5" s="25" t="n">
        <f aca="false">IF(OR(E5="",E5="nkl"),0,1000*(($R$5+$S$5-E5)/$R$5))</f>
        <v>987.407407407407</v>
      </c>
      <c r="G5" s="24" t="n">
        <v>3</v>
      </c>
      <c r="H5" s="26" t="n">
        <v>35</v>
      </c>
      <c r="I5" s="25" t="n">
        <f aca="false">IF(OR(H5="",H5="nkl"),0,1000*(($R$6+$S$6-H5)/$R$6))</f>
        <v>970.08547008547</v>
      </c>
      <c r="J5" s="23" t="n">
        <v>2</v>
      </c>
      <c r="K5" s="27" t="n">
        <v>250</v>
      </c>
      <c r="L5" s="25" t="n">
        <f aca="false">IF(OR(K5="",K5="nkl"),0,1000*(($R$7+$S$7-K5)/$R$7))</f>
        <v>880.434782608696</v>
      </c>
      <c r="M5" s="24" t="n">
        <v>2</v>
      </c>
      <c r="N5" s="28" t="n">
        <f aca="false">F5+I5+L5</f>
        <v>2837.92766010157</v>
      </c>
      <c r="O5" s="29" t="n">
        <v>2</v>
      </c>
      <c r="Q5" s="21" t="s">
        <v>22</v>
      </c>
      <c r="R5" s="30" t="n">
        <f aca="false">15*90</f>
        <v>1350</v>
      </c>
      <c r="S5" s="31" t="n">
        <v>10</v>
      </c>
    </row>
    <row collapsed="false" customFormat="false" customHeight="true" hidden="false" ht="14.4" outlineLevel="0" r="6">
      <c r="A6" s="21" t="n">
        <v>3</v>
      </c>
      <c r="B6" s="21" t="s">
        <v>23</v>
      </c>
      <c r="C6" s="22" t="s">
        <v>24</v>
      </c>
      <c r="D6" s="23" t="s">
        <v>25</v>
      </c>
      <c r="E6" s="24" t="n">
        <v>40</v>
      </c>
      <c r="F6" s="25" t="n">
        <f aca="false">IF(OR(E6="",E6="nkl"),0,1000*(($R$5+$S$5-E6)/$R$5))</f>
        <v>977.777777777778</v>
      </c>
      <c r="G6" s="24" t="n">
        <v>4</v>
      </c>
      <c r="H6" s="26" t="n">
        <v>136</v>
      </c>
      <c r="I6" s="25" t="n">
        <f aca="false">IF(OR(H6="",H6="nkl"),0,1000*(($R$6+$S$6-H6)/$R$6))</f>
        <v>883.760683760684</v>
      </c>
      <c r="J6" s="23" t="n">
        <v>8</v>
      </c>
      <c r="K6" s="24" t="n">
        <v>343</v>
      </c>
      <c r="L6" s="25" t="n">
        <f aca="false">IF(OR(K6="",K6="nkl"),0,1000*(($R$7+$S$7-K6)/$R$7))</f>
        <v>813.04347826087</v>
      </c>
      <c r="M6" s="24" t="n">
        <v>3</v>
      </c>
      <c r="N6" s="28" t="n">
        <f aca="false">F6+I6+L6</f>
        <v>2674.58193979933</v>
      </c>
      <c r="O6" s="29" t="n">
        <v>3</v>
      </c>
      <c r="Q6" s="21" t="s">
        <v>26</v>
      </c>
      <c r="R6" s="30" t="n">
        <f aca="false">13*90</f>
        <v>1170</v>
      </c>
      <c r="S6" s="31" t="n">
        <v>0</v>
      </c>
    </row>
    <row collapsed="false" customFormat="false" customHeight="true" hidden="false" ht="15" outlineLevel="0" r="7">
      <c r="A7" s="21" t="n">
        <v>4</v>
      </c>
      <c r="B7" s="21" t="s">
        <v>27</v>
      </c>
      <c r="C7" s="22" t="s">
        <v>24</v>
      </c>
      <c r="D7" s="23" t="s">
        <v>25</v>
      </c>
      <c r="E7" s="24" t="n">
        <v>140</v>
      </c>
      <c r="F7" s="25" t="n">
        <f aca="false">IF(OR(E7="",E7="nkl"),0,1000*(($R$5+$S$5-E7)/$R$5))</f>
        <v>903.703703703704</v>
      </c>
      <c r="G7" s="24" t="n">
        <v>7</v>
      </c>
      <c r="H7" s="26" t="n">
        <v>175</v>
      </c>
      <c r="I7" s="25" t="n">
        <f aca="false">IF(OR(H7="",H7="nkl"),0,1000*(($R$6+$S$6-H7)/$R$6))</f>
        <v>850.42735042735</v>
      </c>
      <c r="J7" s="23" t="n">
        <v>9</v>
      </c>
      <c r="K7" s="24" t="n">
        <v>350</v>
      </c>
      <c r="L7" s="25" t="n">
        <f aca="false">IF(OR(K7="",K7="nkl"),0,1000*(($R$7+$S$7-K7)/$R$7))</f>
        <v>807.971014492754</v>
      </c>
      <c r="M7" s="24" t="n">
        <v>4</v>
      </c>
      <c r="N7" s="28" t="n">
        <f aca="false">F7+I7+L7</f>
        <v>2562.10206862381</v>
      </c>
      <c r="O7" s="29" t="n">
        <v>4</v>
      </c>
      <c r="Q7" s="32" t="s">
        <v>28</v>
      </c>
      <c r="R7" s="33" t="n">
        <v>1380</v>
      </c>
      <c r="S7" s="34" t="n">
        <f aca="false">MIN(K4:K13)</f>
        <v>85</v>
      </c>
    </row>
    <row collapsed="false" customFormat="false" customHeight="true" hidden="false" ht="14.4" outlineLevel="0" r="8">
      <c r="A8" s="21" t="n">
        <v>5</v>
      </c>
      <c r="B8" s="21" t="s">
        <v>29</v>
      </c>
      <c r="C8" s="22" t="s">
        <v>20</v>
      </c>
      <c r="D8" s="23" t="s">
        <v>21</v>
      </c>
      <c r="E8" s="24" t="n">
        <v>165</v>
      </c>
      <c r="F8" s="25" t="n">
        <f aca="false">IF(OR(E8="",E8="nkl"),0,1000*(($R$5+$S$5-E8)/$R$5))</f>
        <v>885.185185185185</v>
      </c>
      <c r="G8" s="24" t="n">
        <v>9</v>
      </c>
      <c r="H8" s="26" t="n">
        <v>35</v>
      </c>
      <c r="I8" s="25" t="n">
        <f aca="false">IF(OR(H8="",H8="nkl"),0,1000*(($R$6+$S$6-H8)/$R$6))</f>
        <v>970.08547008547</v>
      </c>
      <c r="J8" s="23" t="n">
        <v>2</v>
      </c>
      <c r="K8" s="27" t="n">
        <v>638</v>
      </c>
      <c r="L8" s="25" t="n">
        <f aca="false">IF(OR(K8="",K8="nkl"),0,1000*(($R$7+$S$7-K8)/$R$7))</f>
        <v>599.275362318841</v>
      </c>
      <c r="M8" s="24" t="n">
        <v>5</v>
      </c>
      <c r="N8" s="28" t="n">
        <f aca="false">F8+I8+L8</f>
        <v>2454.5460175895</v>
      </c>
      <c r="O8" s="29" t="n">
        <v>5</v>
      </c>
    </row>
    <row collapsed="false" customFormat="false" customHeight="true" hidden="false" ht="14.4" outlineLevel="0" r="9">
      <c r="A9" s="21" t="n">
        <v>6</v>
      </c>
      <c r="B9" s="21" t="s">
        <v>30</v>
      </c>
      <c r="C9" s="22" t="s">
        <v>31</v>
      </c>
      <c r="D9" s="23"/>
      <c r="E9" s="24" t="n">
        <v>10</v>
      </c>
      <c r="F9" s="25" t="n">
        <f aca="false">IF(OR(E9="",E9="nkl"),0,1000*(($R$5+$S$5-E9)/$R$5))</f>
        <v>1000</v>
      </c>
      <c r="G9" s="24" t="n">
        <v>1</v>
      </c>
      <c r="H9" s="26" t="n">
        <v>0</v>
      </c>
      <c r="I9" s="25" t="n">
        <f aca="false">IF(OR(H9="",H9="nkl"),0,1000*(($R$6+$S$6-H9)/$R$6))</f>
        <v>1000</v>
      </c>
      <c r="J9" s="23" t="n">
        <v>1</v>
      </c>
      <c r="K9" s="27" t="s">
        <v>32</v>
      </c>
      <c r="L9" s="25" t="n">
        <f aca="false">IF(OR(K9="",K9="nkl"),0,1000*(($R$7+$S$7-K9)/$R$7))</f>
        <v>0</v>
      </c>
      <c r="M9" s="24"/>
      <c r="N9" s="28" t="n">
        <f aca="false">F9+I9+L9</f>
        <v>2000</v>
      </c>
      <c r="O9" s="29" t="s">
        <v>33</v>
      </c>
    </row>
    <row collapsed="false" customFormat="false" customHeight="true" hidden="false" ht="14.4" outlineLevel="0" r="10">
      <c r="A10" s="21" t="n">
        <v>7</v>
      </c>
      <c r="B10" s="21" t="s">
        <v>34</v>
      </c>
      <c r="C10" s="22" t="s">
        <v>15</v>
      </c>
      <c r="D10" s="23" t="s">
        <v>16</v>
      </c>
      <c r="E10" s="24" t="n">
        <v>10</v>
      </c>
      <c r="F10" s="25" t="n">
        <f aca="false">IF(OR(E10="",E10="nkl"),0,1000*(($R$5+$S$5-E10)/$R$5))</f>
        <v>1000</v>
      </c>
      <c r="G10" s="24" t="n">
        <v>1</v>
      </c>
      <c r="H10" s="26" t="n">
        <v>55</v>
      </c>
      <c r="I10" s="25" t="n">
        <f aca="false">IF(OR(H10="",H10="nkl"),0,1000*(($R$6+$S$6-H10)/$R$6))</f>
        <v>952.991452991453</v>
      </c>
      <c r="J10" s="23" t="n">
        <v>6</v>
      </c>
      <c r="K10" s="24" t="s">
        <v>32</v>
      </c>
      <c r="L10" s="25" t="n">
        <f aca="false">IF(OR(K10="",K10="nkl"),0,1000*(($R$7+$S$7-K10)/$R$7))</f>
        <v>0</v>
      </c>
      <c r="M10" s="24"/>
      <c r="N10" s="28" t="n">
        <f aca="false">F10+I10+L10</f>
        <v>1952.99145299145</v>
      </c>
      <c r="O10" s="29" t="s">
        <v>33</v>
      </c>
    </row>
    <row collapsed="false" customFormat="false" customHeight="true" hidden="false" ht="14.4" outlineLevel="0" r="11">
      <c r="A11" s="21" t="n">
        <v>8</v>
      </c>
      <c r="B11" s="21" t="s">
        <v>35</v>
      </c>
      <c r="C11" s="22" t="s">
        <v>15</v>
      </c>
      <c r="D11" s="23" t="s">
        <v>16</v>
      </c>
      <c r="E11" s="24" t="n">
        <v>45</v>
      </c>
      <c r="F11" s="25" t="n">
        <f aca="false">IF(OR(E11="",E11="nkl"),0,1000*(($R$5+$S$5-E11)/$R$5))</f>
        <v>974.074074074074</v>
      </c>
      <c r="G11" s="24" t="n">
        <v>5</v>
      </c>
      <c r="H11" s="26" t="n">
        <v>35</v>
      </c>
      <c r="I11" s="25" t="n">
        <f aca="false">IF(OR(H11="",H11="nkl"),0,1000*(($R$6+$S$6-H11)/$R$6))</f>
        <v>970.08547008547</v>
      </c>
      <c r="J11" s="23" t="n">
        <v>2</v>
      </c>
      <c r="K11" s="24" t="s">
        <v>32</v>
      </c>
      <c r="L11" s="25" t="n">
        <f aca="false">IF(OR(K11="",K11="nkl"),0,1000*(($R$7+$S$7-K11)/$R$7))</f>
        <v>0</v>
      </c>
      <c r="M11" s="24"/>
      <c r="N11" s="28" t="n">
        <f aca="false">F11+I11+L11</f>
        <v>1944.15954415954</v>
      </c>
      <c r="O11" s="29" t="s">
        <v>33</v>
      </c>
    </row>
    <row collapsed="false" customFormat="false" customHeight="true" hidden="false" ht="14.4" outlineLevel="0" r="12">
      <c r="A12" s="21" t="n">
        <v>9</v>
      </c>
      <c r="B12" s="21" t="s">
        <v>36</v>
      </c>
      <c r="C12" s="22" t="s">
        <v>37</v>
      </c>
      <c r="D12" s="23"/>
      <c r="E12" s="24" t="n">
        <v>150</v>
      </c>
      <c r="F12" s="25" t="n">
        <f aca="false">IF(OR(E12="",E12="nkl"),0,1000*(($R$5+$S$5-E12)/$R$5))</f>
        <v>896.296296296296</v>
      </c>
      <c r="G12" s="24" t="n">
        <v>8</v>
      </c>
      <c r="H12" s="26" t="n">
        <v>35</v>
      </c>
      <c r="I12" s="25" t="n">
        <f aca="false">IF(OR(H12="",H12="nkl"),0,1000*(($R$6+$S$6-H12)/$R$6))</f>
        <v>970.08547008547</v>
      </c>
      <c r="J12" s="23" t="n">
        <v>2</v>
      </c>
      <c r="K12" s="24" t="s">
        <v>32</v>
      </c>
      <c r="L12" s="25" t="n">
        <f aca="false">IF(OR(K12="",K12="nkl"),0,1000*(($R$7+$S$7-K12)/$R$7))</f>
        <v>0</v>
      </c>
      <c r="M12" s="24"/>
      <c r="N12" s="28" t="n">
        <f aca="false">F12+I12+L12</f>
        <v>1866.38176638177</v>
      </c>
      <c r="O12" s="29" t="s">
        <v>33</v>
      </c>
    </row>
    <row collapsed="false" customFormat="false" customHeight="true" hidden="false" ht="14.4" outlineLevel="0" r="13">
      <c r="A13" s="21" t="n">
        <v>10</v>
      </c>
      <c r="B13" s="21" t="s">
        <v>38</v>
      </c>
      <c r="C13" s="22" t="s">
        <v>15</v>
      </c>
      <c r="D13" s="23" t="s">
        <v>16</v>
      </c>
      <c r="E13" s="24" t="n">
        <v>537</v>
      </c>
      <c r="F13" s="25" t="n">
        <f aca="false">IF(OR(E13="",E13="nkl"),0,1000*(($R$5+$S$5-E13)/$R$5))</f>
        <v>609.62962962963</v>
      </c>
      <c r="G13" s="24" t="n">
        <v>10</v>
      </c>
      <c r="H13" s="26" t="n">
        <v>530</v>
      </c>
      <c r="I13" s="25" t="n">
        <f aca="false">IF(OR(H13="",H13="nkl"),0,1000*(($R$6+$S$6-H13)/$R$6))</f>
        <v>547.008547008547</v>
      </c>
      <c r="J13" s="23" t="n">
        <v>10</v>
      </c>
      <c r="K13" s="24" t="n">
        <v>670</v>
      </c>
      <c r="L13" s="25" t="n">
        <f aca="false">IF(OR(K13="",K13="nkl"),0,1000*(($R$7+$S$7-K13)/$R$7))</f>
        <v>576.086956521739</v>
      </c>
      <c r="M13" s="24" t="n">
        <v>7</v>
      </c>
      <c r="N13" s="28" t="n">
        <f aca="false">F13+I13+L13</f>
        <v>1732.72513315992</v>
      </c>
      <c r="O13" s="29" t="n">
        <v>6</v>
      </c>
    </row>
    <row collapsed="false" customFormat="false" customHeight="true" hidden="false" ht="15" outlineLevel="0" r="14">
      <c r="A14" s="32" t="n">
        <v>11</v>
      </c>
      <c r="B14" s="32" t="s">
        <v>39</v>
      </c>
      <c r="C14" s="35" t="s">
        <v>15</v>
      </c>
      <c r="D14" s="36" t="s">
        <v>16</v>
      </c>
      <c r="E14" s="37" t="s">
        <v>32</v>
      </c>
      <c r="F14" s="38" t="n">
        <f aca="false">IF(OR(E14="",E14="nkl"),0,1000*(($R$5+$S$5-E14)/$R$5))</f>
        <v>0</v>
      </c>
      <c r="G14" s="37"/>
      <c r="H14" s="39" t="s">
        <v>32</v>
      </c>
      <c r="I14" s="38" t="n">
        <f aca="false">IF(OR(H14="",H14="nkl"),0,1000*(($R$6+$S$6-H14)/$R$6))</f>
        <v>0</v>
      </c>
      <c r="J14" s="40"/>
      <c r="K14" s="37" t="n">
        <v>638</v>
      </c>
      <c r="L14" s="38" t="n">
        <f aca="false">IF(OR(K14="",K14="nkl"),0,1000*(($R$7+$S$7-K14)/$R$7))</f>
        <v>599.275362318841</v>
      </c>
      <c r="M14" s="37" t="n">
        <v>5</v>
      </c>
      <c r="N14" s="41" t="n">
        <f aca="false">F14+I14+L14</f>
        <v>599.275362318841</v>
      </c>
      <c r="O14" s="42" t="s">
        <v>33</v>
      </c>
    </row>
  </sheetData>
  <mergeCells count="9">
    <mergeCell ref="A1:O1"/>
    <mergeCell ref="A2:A3"/>
    <mergeCell ref="B2:B3"/>
    <mergeCell ref="C2:C3"/>
    <mergeCell ref="D2:D3"/>
    <mergeCell ref="E2:G2"/>
    <mergeCell ref="H2:J2"/>
    <mergeCell ref="K2:M2"/>
    <mergeCell ref="N2:O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2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2" activeCellId="0" pane="topLeft" sqref="A2"/>
    </sheetView>
  </sheetViews>
  <sheetFormatPr defaultRowHeight="14.4"/>
  <cols>
    <col collapsed="false" hidden="false" max="1" min="1" style="0" width="3.77209302325581"/>
    <col collapsed="false" hidden="false" max="2" min="2" style="0" width="73.4093023255814"/>
    <col collapsed="false" hidden="false" max="3" min="3" style="0" width="23.4558139534884"/>
    <col collapsed="false" hidden="false" max="4" min="4" style="0" width="32.3581395348837"/>
    <col collapsed="false" hidden="false" max="5" min="5" style="0" width="7.37674418604651"/>
    <col collapsed="false" hidden="false" max="6" min="6" style="0" width="13.1116279069767"/>
    <col collapsed="false" hidden="false" max="7" min="7" style="0" width="7.77674418604651"/>
    <col collapsed="false" hidden="false" max="8" min="8" style="0" width="7.27906976744186"/>
    <col collapsed="false" hidden="false" max="9" min="9" style="0" width="13.1116279069767"/>
    <col collapsed="false" hidden="false" max="10" min="10" style="0" width="7.77674418604651"/>
    <col collapsed="false" hidden="false" max="11" min="11" style="0" width="7.48372093023256"/>
    <col collapsed="false" hidden="false" max="12" min="12" style="0" width="13.1116279069767"/>
    <col collapsed="false" hidden="false" max="13" min="13" style="0" width="7.77674418604651"/>
    <col collapsed="false" hidden="false" max="14" min="14" style="0" width="10.6651162790698"/>
    <col collapsed="false" hidden="false" max="15" min="15" style="0" width="7.77674418604651"/>
    <col collapsed="false" hidden="false" max="16" min="16" style="0" width="8.49302325581395"/>
    <col collapsed="false" hidden="false" max="17" min="17" style="0" width="8.77674418604651"/>
    <col collapsed="false" hidden="false" max="18" min="18" style="0" width="13.4372093023256"/>
    <col collapsed="false" hidden="false" max="19" min="19" style="0" width="13.3302325581395"/>
    <col collapsed="false" hidden="false" max="23" min="20" style="0" width="8.49302325581395"/>
    <col collapsed="false" hidden="false" max="24" min="24" style="0" width="12.0046511627907"/>
    <col collapsed="false" hidden="false" max="1025" min="25" style="0" width="8.49302325581395"/>
  </cols>
  <sheetData>
    <row collapsed="false" customFormat="false" customHeight="true" hidden="false" ht="18.6" outlineLevel="0" r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collapsed="false" customFormat="false" customHeight="true" hidden="false" ht="14.4" outlineLevel="0" r="2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/>
      <c r="G2" s="5"/>
      <c r="H2" s="6" t="s">
        <v>6</v>
      </c>
      <c r="I2" s="6"/>
      <c r="J2" s="6"/>
      <c r="K2" s="5" t="s">
        <v>7</v>
      </c>
      <c r="L2" s="5"/>
      <c r="M2" s="5"/>
      <c r="N2" s="6" t="s">
        <v>8</v>
      </c>
      <c r="O2" s="6"/>
    </row>
    <row collapsed="false" customFormat="false" customHeight="true" hidden="false" ht="29.4" outlineLevel="0" r="3">
      <c r="A3" s="2"/>
      <c r="B3" s="2"/>
      <c r="C3" s="3"/>
      <c r="D3" s="4"/>
      <c r="E3" s="7" t="s">
        <v>9</v>
      </c>
      <c r="F3" s="8" t="s">
        <v>10</v>
      </c>
      <c r="G3" s="9" t="s">
        <v>11</v>
      </c>
      <c r="H3" s="8" t="s">
        <v>9</v>
      </c>
      <c r="I3" s="8" t="s">
        <v>10</v>
      </c>
      <c r="J3" s="10" t="s">
        <v>11</v>
      </c>
      <c r="K3" s="7" t="s">
        <v>9</v>
      </c>
      <c r="L3" s="8" t="s">
        <v>10</v>
      </c>
      <c r="M3" s="9" t="s">
        <v>11</v>
      </c>
      <c r="N3" s="8" t="s">
        <v>12</v>
      </c>
      <c r="O3" s="9" t="s">
        <v>13</v>
      </c>
    </row>
    <row collapsed="false" customFormat="false" customHeight="true" hidden="false" ht="14.4" outlineLevel="0" r="4">
      <c r="A4" s="11" t="n">
        <v>1</v>
      </c>
      <c r="B4" s="11" t="s">
        <v>41</v>
      </c>
      <c r="C4" s="12" t="s">
        <v>15</v>
      </c>
      <c r="D4" s="13" t="s">
        <v>16</v>
      </c>
      <c r="E4" s="14" t="n">
        <v>0</v>
      </c>
      <c r="F4" s="15" t="n">
        <f aca="false">IF(OR(E4="",E4="nkl"),0,1000*(($R$5+$S$5-E4)/$R$5))</f>
        <v>1000</v>
      </c>
      <c r="G4" s="14" t="n">
        <v>1</v>
      </c>
      <c r="H4" s="16" t="n">
        <v>25</v>
      </c>
      <c r="I4" s="15" t="n">
        <f aca="false">IF(OR(H4="",H4="nkl"),0,1000*(($R$6+$S$6-H4)/$R$6))</f>
        <v>1000</v>
      </c>
      <c r="J4" s="13" t="n">
        <v>1</v>
      </c>
      <c r="K4" s="14" t="n">
        <v>0</v>
      </c>
      <c r="L4" s="15" t="n">
        <f aca="false">IF(OR(K4="",K4="nkl"),0,1000*(($R$7+$S$7-K4)/$R$7))</f>
        <v>1000</v>
      </c>
      <c r="M4" s="14" t="n">
        <v>1</v>
      </c>
      <c r="N4" s="17" t="n">
        <f aca="false">F4+I4+L4</f>
        <v>3000</v>
      </c>
      <c r="O4" s="18" t="n">
        <v>1</v>
      </c>
      <c r="Q4" s="11"/>
      <c r="R4" s="19" t="s">
        <v>17</v>
      </c>
      <c r="S4" s="20" t="s">
        <v>18</v>
      </c>
    </row>
    <row collapsed="false" customFormat="false" customHeight="true" hidden="false" ht="14.4" outlineLevel="0" r="5">
      <c r="A5" s="21" t="n">
        <v>2</v>
      </c>
      <c r="B5" s="21" t="s">
        <v>42</v>
      </c>
      <c r="C5" s="22" t="s">
        <v>15</v>
      </c>
      <c r="D5" s="23" t="s">
        <v>16</v>
      </c>
      <c r="E5" s="24" t="n">
        <v>0</v>
      </c>
      <c r="F5" s="25" t="n">
        <f aca="false">IF(OR(E5="",E5="nkl"),0,1000*(($R$5+$S$5-E5)/$R$5))</f>
        <v>1000</v>
      </c>
      <c r="G5" s="24" t="n">
        <v>1</v>
      </c>
      <c r="H5" s="26" t="n">
        <v>47</v>
      </c>
      <c r="I5" s="25" t="n">
        <f aca="false">IF(OR(H5="",H5="nkl"),0,1000*(($R$6+$S$6-H5)/$R$6))</f>
        <v>982.945736434109</v>
      </c>
      <c r="J5" s="23" t="n">
        <v>3</v>
      </c>
      <c r="K5" s="24" t="n">
        <v>45</v>
      </c>
      <c r="L5" s="25" t="n">
        <f aca="false">IF(OR(K5="",K5="nkl"),0,1000*(($R$7+$S$7-K5)/$R$7))</f>
        <v>967.391304347826</v>
      </c>
      <c r="M5" s="24" t="n">
        <v>3</v>
      </c>
      <c r="N5" s="28" t="n">
        <f aca="false">F5+I5+L5</f>
        <v>2950.33704078193</v>
      </c>
      <c r="O5" s="29" t="n">
        <v>2</v>
      </c>
      <c r="Q5" s="21" t="s">
        <v>22</v>
      </c>
      <c r="R5" s="30" t="n">
        <v>1260</v>
      </c>
      <c r="S5" s="31" t="n">
        <f aca="false">MIN(E4:E13)</f>
        <v>0</v>
      </c>
    </row>
    <row collapsed="false" customFormat="false" customHeight="true" hidden="false" ht="14.4" outlineLevel="0" r="6">
      <c r="A6" s="21" t="n">
        <v>3</v>
      </c>
      <c r="B6" s="21" t="s">
        <v>43</v>
      </c>
      <c r="C6" s="22" t="s">
        <v>24</v>
      </c>
      <c r="D6" s="23" t="s">
        <v>44</v>
      </c>
      <c r="E6" s="24" t="n">
        <v>25</v>
      </c>
      <c r="F6" s="25" t="n">
        <f aca="false">IF(OR(E6="",E6="nkl"),0,1000*(($R$5+$S$5-E6)/$R$5))</f>
        <v>980.15873015873</v>
      </c>
      <c r="G6" s="24" t="n">
        <v>3</v>
      </c>
      <c r="H6" s="26" t="n">
        <v>63</v>
      </c>
      <c r="I6" s="25" t="n">
        <f aca="false">IF(OR(H6="",H6="nkl"),0,1000*(($R$6+$S$6-H6)/$R$6))</f>
        <v>970.542635658915</v>
      </c>
      <c r="J6" s="23" t="n">
        <v>4</v>
      </c>
      <c r="K6" s="24" t="n">
        <v>50</v>
      </c>
      <c r="L6" s="25" t="n">
        <f aca="false">IF(OR(K6="",K6="nkl"),0,1000*(($R$7+$S$7-K6)/$R$7))</f>
        <v>963.768115942029</v>
      </c>
      <c r="M6" s="24" t="n">
        <v>4</v>
      </c>
      <c r="N6" s="28" t="n">
        <f aca="false">F6+I6+L6</f>
        <v>2914.46948175967</v>
      </c>
      <c r="O6" s="29" t="n">
        <v>3</v>
      </c>
      <c r="Q6" s="21" t="s">
        <v>26</v>
      </c>
      <c r="R6" s="30" t="n">
        <v>1290</v>
      </c>
      <c r="S6" s="31" t="n">
        <f aca="false">MIN(H4:H13)</f>
        <v>25</v>
      </c>
    </row>
    <row collapsed="false" customFormat="false" customHeight="true" hidden="false" ht="15" outlineLevel="0" r="7">
      <c r="A7" s="21" t="n">
        <v>4</v>
      </c>
      <c r="B7" s="21" t="s">
        <v>45</v>
      </c>
      <c r="C7" s="22" t="s">
        <v>15</v>
      </c>
      <c r="D7" s="23" t="s">
        <v>16</v>
      </c>
      <c r="E7" s="24" t="n">
        <v>35</v>
      </c>
      <c r="F7" s="25" t="n">
        <f aca="false">IF(OR(E7="",E7="nkl"),0,1000*(($R$5+$S$5-E7)/$R$5))</f>
        <v>972.222222222222</v>
      </c>
      <c r="G7" s="24" t="n">
        <v>6</v>
      </c>
      <c r="H7" s="43" t="n">
        <v>45</v>
      </c>
      <c r="I7" s="25" t="n">
        <f aca="false">IF(OR(H7="",H7="nkl"),0,1000*(($R$6+$S$6-H7)/$R$6))</f>
        <v>984.496124031008</v>
      </c>
      <c r="J7" s="23" t="n">
        <v>2</v>
      </c>
      <c r="K7" s="27" t="n">
        <v>80</v>
      </c>
      <c r="L7" s="25" t="n">
        <f aca="false">IF(OR(K7="",K7="nkl"),0,1000*(($R$7+$S$7-K7)/$R$7))</f>
        <v>942.028985507246</v>
      </c>
      <c r="M7" s="24" t="n">
        <v>8</v>
      </c>
      <c r="N7" s="28" t="n">
        <f aca="false">F7+I7+L7</f>
        <v>2898.74733176048</v>
      </c>
      <c r="O7" s="29" t="n">
        <v>4</v>
      </c>
      <c r="Q7" s="32" t="s">
        <v>28</v>
      </c>
      <c r="R7" s="33" t="n">
        <v>1380</v>
      </c>
      <c r="S7" s="34" t="n">
        <f aca="false">MIN(K4:K13)</f>
        <v>0</v>
      </c>
    </row>
    <row collapsed="false" customFormat="false" customHeight="true" hidden="false" ht="14.4" outlineLevel="0" r="8">
      <c r="A8" s="21" t="n">
        <v>5</v>
      </c>
      <c r="B8" s="21" t="s">
        <v>46</v>
      </c>
      <c r="C8" s="22" t="s">
        <v>15</v>
      </c>
      <c r="D8" s="23" t="s">
        <v>16</v>
      </c>
      <c r="E8" s="24" t="n">
        <v>60</v>
      </c>
      <c r="F8" s="25" t="n">
        <f aca="false">IF(OR(E8="",E8="nkl"),0,1000*(($R$5+$S$5-E8)/$R$5))</f>
        <v>952.380952380952</v>
      </c>
      <c r="G8" s="24" t="n">
        <v>8</v>
      </c>
      <c r="H8" s="26" t="n">
        <v>69</v>
      </c>
      <c r="I8" s="25" t="n">
        <f aca="false">IF(OR(H8="",H8="nkl"),0,1000*(($R$6+$S$6-H8)/$R$6))</f>
        <v>965.891472868217</v>
      </c>
      <c r="J8" s="23" t="n">
        <v>5</v>
      </c>
      <c r="K8" s="24" t="n">
        <v>55</v>
      </c>
      <c r="L8" s="25" t="n">
        <f aca="false">IF(OR(K8="",K8="nkl"),0,1000*(($R$7+$S$7-K8)/$R$7))</f>
        <v>960.144927536232</v>
      </c>
      <c r="M8" s="24" t="n">
        <v>5</v>
      </c>
      <c r="N8" s="28" t="n">
        <f aca="false">F8+I8+L8</f>
        <v>2878.4173527854</v>
      </c>
      <c r="O8" s="29" t="n">
        <v>5</v>
      </c>
    </row>
    <row collapsed="false" customFormat="false" customHeight="true" hidden="false" ht="14.4" outlineLevel="0" r="9">
      <c r="A9" s="21" t="n">
        <v>6</v>
      </c>
      <c r="B9" s="21" t="s">
        <v>47</v>
      </c>
      <c r="C9" s="22" t="s">
        <v>20</v>
      </c>
      <c r="D9" s="23" t="s">
        <v>21</v>
      </c>
      <c r="E9" s="24" t="n">
        <v>25</v>
      </c>
      <c r="F9" s="25" t="n">
        <f aca="false">IF(OR(E9="",E9="nkl"),0,1000*(($R$5+$S$5-E9)/$R$5))</f>
        <v>980.15873015873</v>
      </c>
      <c r="G9" s="24" t="n">
        <v>3</v>
      </c>
      <c r="H9" s="26" t="n">
        <v>239</v>
      </c>
      <c r="I9" s="25" t="n">
        <f aca="false">IF(OR(H9="",H9="nkl"),0,1000*(($R$6+$S$6-H9)/$R$6))</f>
        <v>834.108527131783</v>
      </c>
      <c r="J9" s="23" t="n">
        <v>6</v>
      </c>
      <c r="K9" s="24" t="n">
        <v>0</v>
      </c>
      <c r="L9" s="25" t="n">
        <f aca="false">IF(OR(K9="",K9="nkl"),0,1000*(($R$7+$S$7-K9)/$R$7))</f>
        <v>1000</v>
      </c>
      <c r="M9" s="24" t="n">
        <v>1</v>
      </c>
      <c r="N9" s="28" t="n">
        <f aca="false">F9+I9+L9</f>
        <v>2814.26725729051</v>
      </c>
      <c r="O9" s="29" t="n">
        <v>6</v>
      </c>
      <c r="X9" s="0" t="n">
        <v>33333333333333</v>
      </c>
    </row>
    <row collapsed="false" customFormat="false" customHeight="true" hidden="false" ht="14.4" outlineLevel="0" r="10">
      <c r="A10" s="21" t="n">
        <v>7</v>
      </c>
      <c r="B10" s="21" t="s">
        <v>48</v>
      </c>
      <c r="C10" s="22" t="s">
        <v>15</v>
      </c>
      <c r="D10" s="23" t="s">
        <v>16</v>
      </c>
      <c r="E10" s="24" t="n">
        <v>72</v>
      </c>
      <c r="F10" s="25" t="n">
        <f aca="false">IF(OR(E10="",E10="nkl"),0,1000*(($R$5+$S$5-E10)/$R$5))</f>
        <v>942.857142857143</v>
      </c>
      <c r="G10" s="24" t="n">
        <v>9</v>
      </c>
      <c r="H10" s="26" t="n">
        <v>240</v>
      </c>
      <c r="I10" s="25" t="n">
        <f aca="false">IF(OR(H10="",H10="nkl"),0,1000*(($R$6+$S$6-H10)/$R$6))</f>
        <v>833.333333333333</v>
      </c>
      <c r="J10" s="23" t="n">
        <v>7</v>
      </c>
      <c r="K10" s="27" t="n">
        <v>55</v>
      </c>
      <c r="L10" s="25" t="n">
        <f aca="false">IF(OR(K10="",K10="nkl"),0,1000*(($R$7+$S$7-K10)/$R$7))</f>
        <v>960.144927536232</v>
      </c>
      <c r="M10" s="24" t="n">
        <v>5</v>
      </c>
      <c r="N10" s="28" t="n">
        <f aca="false">F10+I10+L10</f>
        <v>2736.33540372671</v>
      </c>
      <c r="O10" s="29" t="n">
        <v>7</v>
      </c>
    </row>
    <row collapsed="false" customFormat="false" customHeight="true" hidden="false" ht="14.4" outlineLevel="0" r="11">
      <c r="A11" s="21" t="n">
        <v>8</v>
      </c>
      <c r="B11" s="21" t="s">
        <v>49</v>
      </c>
      <c r="C11" s="22" t="s">
        <v>15</v>
      </c>
      <c r="D11" s="23" t="s">
        <v>16</v>
      </c>
      <c r="E11" s="24" t="n">
        <v>114</v>
      </c>
      <c r="F11" s="25" t="n">
        <f aca="false">IF(OR(E11="",E11="nkl"),0,1000*(($R$5+$S$5-E11)/$R$5))</f>
        <v>909.52380952381</v>
      </c>
      <c r="G11" s="24" t="n">
        <v>12</v>
      </c>
      <c r="H11" s="26" t="n">
        <v>592</v>
      </c>
      <c r="I11" s="25" t="n">
        <f aca="false">IF(OR(H11="",H11="nkl"),0,1000*(($R$6+$S$6-H11)/$R$6))</f>
        <v>560.46511627907</v>
      </c>
      <c r="J11" s="23" t="n">
        <v>8</v>
      </c>
      <c r="K11" s="24" t="n">
        <v>150</v>
      </c>
      <c r="L11" s="25" t="n">
        <f aca="false">IF(OR(K11="",K11="nkl"),0,1000*(($R$7+$S$7-K11)/$R$7))</f>
        <v>891.304347826087</v>
      </c>
      <c r="M11" s="24" t="n">
        <v>10</v>
      </c>
      <c r="N11" s="28" t="n">
        <f aca="false">F11+I11+L11</f>
        <v>2361.29327362897</v>
      </c>
      <c r="O11" s="29" t="n">
        <v>8</v>
      </c>
    </row>
    <row collapsed="false" customFormat="false" customHeight="true" hidden="false" ht="14.4" outlineLevel="0" r="12">
      <c r="A12" s="21" t="n">
        <v>9</v>
      </c>
      <c r="B12" s="21" t="s">
        <v>50</v>
      </c>
      <c r="C12" s="22" t="s">
        <v>24</v>
      </c>
      <c r="D12" s="23" t="s">
        <v>44</v>
      </c>
      <c r="E12" s="24" t="n">
        <v>95</v>
      </c>
      <c r="F12" s="25" t="n">
        <f aca="false">IF(OR(E12="",E12="nkl"),0,1000*(($R$5+$S$5-E12)/$R$5))</f>
        <v>924.603174603175</v>
      </c>
      <c r="G12" s="24" t="n">
        <v>10</v>
      </c>
      <c r="H12" s="26" t="n">
        <v>670</v>
      </c>
      <c r="I12" s="25" t="n">
        <f aca="false">IF(OR(H12="",H12="nkl"),0,1000*(($R$6+$S$6-H12)/$R$6))</f>
        <v>500</v>
      </c>
      <c r="J12" s="23" t="n">
        <v>9</v>
      </c>
      <c r="K12" s="24" t="n">
        <v>190</v>
      </c>
      <c r="L12" s="25" t="n">
        <f aca="false">IF(OR(K12="",K12="nkl"),0,1000*(($R$7+$S$7-K12)/$R$7))</f>
        <v>862.31884057971</v>
      </c>
      <c r="M12" s="24" t="n">
        <v>12</v>
      </c>
      <c r="N12" s="28" t="n">
        <f aca="false">F12+I12+L12</f>
        <v>2286.92201518288</v>
      </c>
      <c r="O12" s="29" t="n">
        <v>9</v>
      </c>
    </row>
    <row collapsed="false" customFormat="false" customHeight="true" hidden="false" ht="14.4" outlineLevel="0" r="13">
      <c r="A13" s="21" t="n">
        <v>10</v>
      </c>
      <c r="B13" s="21" t="s">
        <v>51</v>
      </c>
      <c r="C13" s="22" t="s">
        <v>52</v>
      </c>
      <c r="D13" s="23" t="s">
        <v>53</v>
      </c>
      <c r="E13" s="24" t="n">
        <v>107</v>
      </c>
      <c r="F13" s="25" t="n">
        <f aca="false">IF(OR(E13="",E13="nkl"),0,1000*(($R$5+$S$5-E13)/$R$5))</f>
        <v>915.079365079365</v>
      </c>
      <c r="G13" s="24" t="n">
        <v>11</v>
      </c>
      <c r="H13" s="44" t="n">
        <v>724</v>
      </c>
      <c r="I13" s="25" t="n">
        <f aca="false">IF(OR(H13="",H13="nkl"),0,1000*(($R$6+$S$6-H13)/$R$6))</f>
        <v>458.139534883721</v>
      </c>
      <c r="J13" s="23" t="n">
        <v>11</v>
      </c>
      <c r="K13" s="27" t="n">
        <v>240</v>
      </c>
      <c r="L13" s="25" t="n">
        <f aca="false">IF(OR(K13="",K13="nkl"),0,1000*(($R$7+$S$7-K13)/$R$7))</f>
        <v>826.086956521739</v>
      </c>
      <c r="M13" s="24" t="n">
        <v>14</v>
      </c>
      <c r="N13" s="28" t="n">
        <f aca="false">F13+I13+L13</f>
        <v>2199.30585648483</v>
      </c>
      <c r="O13" s="29" t="n">
        <v>10</v>
      </c>
    </row>
    <row collapsed="false" customFormat="false" customHeight="true" hidden="false" ht="14.4" outlineLevel="0" r="14">
      <c r="A14" s="21" t="n">
        <v>11</v>
      </c>
      <c r="B14" s="21" t="s">
        <v>54</v>
      </c>
      <c r="C14" s="22" t="s">
        <v>24</v>
      </c>
      <c r="D14" s="23" t="s">
        <v>44</v>
      </c>
      <c r="E14" s="24" t="n">
        <v>520</v>
      </c>
      <c r="F14" s="25" t="n">
        <f aca="false">IF(OR(E14="",E14="nkl"),0,1000*(($R$5+$S$5-E14)/$R$5))</f>
        <v>587.301587301587</v>
      </c>
      <c r="G14" s="24" t="n">
        <v>17</v>
      </c>
      <c r="H14" s="26" t="n">
        <v>695</v>
      </c>
      <c r="I14" s="25" t="n">
        <f aca="false">IF(OR(H14="",H14="nkl"),0,1000*(($R$6+$S$6-H14)/$R$6))</f>
        <v>480.62015503876</v>
      </c>
      <c r="J14" s="23" t="n">
        <v>10</v>
      </c>
      <c r="K14" s="24" t="n">
        <v>150</v>
      </c>
      <c r="L14" s="25" t="n">
        <f aca="false">IF(OR(K14="",K14="nkl"),0,1000*(($R$7+$S$7-K14)/$R$7))</f>
        <v>891.304347826087</v>
      </c>
      <c r="M14" s="24" t="n">
        <v>10</v>
      </c>
      <c r="N14" s="28" t="n">
        <f aca="false">F14+I14+L14</f>
        <v>1959.22609016643</v>
      </c>
      <c r="O14" s="29" t="n">
        <v>11</v>
      </c>
    </row>
    <row collapsed="false" customFormat="false" customHeight="true" hidden="false" ht="14.4" outlineLevel="0" r="15">
      <c r="A15" s="21" t="n">
        <v>12</v>
      </c>
      <c r="B15" s="21" t="s">
        <v>55</v>
      </c>
      <c r="C15" s="22" t="s">
        <v>56</v>
      </c>
      <c r="D15" s="23" t="s">
        <v>57</v>
      </c>
      <c r="E15" s="24" t="n">
        <v>129</v>
      </c>
      <c r="F15" s="25" t="n">
        <f aca="false">IF(OR(E15="",E15="nkl"),0,1000*(($R$5+$S$5-E15)/$R$5))</f>
        <v>897.619047619048</v>
      </c>
      <c r="G15" s="24" t="n">
        <v>13</v>
      </c>
      <c r="H15" s="44" t="s">
        <v>32</v>
      </c>
      <c r="I15" s="25" t="n">
        <f aca="false">IF(OR(H15="",H15="nkl"),0,1000*(($R$6+$S$6-H15)/$R$6))</f>
        <v>0</v>
      </c>
      <c r="J15" s="23"/>
      <c r="K15" s="24" t="n">
        <v>65</v>
      </c>
      <c r="L15" s="25" t="n">
        <f aca="false">IF(OR(K15="",K15="nkl"),0,1000*(($R$7+$S$7-K15)/$R$7))</f>
        <v>952.898550724638</v>
      </c>
      <c r="M15" s="24" t="n">
        <v>7</v>
      </c>
      <c r="N15" s="28" t="n">
        <f aca="false">F15+I15+L15</f>
        <v>1850.51759834369</v>
      </c>
      <c r="O15" s="29" t="s">
        <v>33</v>
      </c>
    </row>
    <row collapsed="false" customFormat="false" customHeight="true" hidden="false" ht="14.4" outlineLevel="0" r="16">
      <c r="A16" s="21" t="n">
        <v>13</v>
      </c>
      <c r="B16" s="21" t="s">
        <v>58</v>
      </c>
      <c r="C16" s="22" t="s">
        <v>15</v>
      </c>
      <c r="D16" s="23" t="s">
        <v>16</v>
      </c>
      <c r="E16" s="24" t="n">
        <v>575</v>
      </c>
      <c r="F16" s="25" t="n">
        <f aca="false">IF(OR(E16="",E16="nkl"),0,1000*(($R$5+$S$5-E16)/$R$5))</f>
        <v>543.650793650794</v>
      </c>
      <c r="G16" s="24" t="n">
        <v>19</v>
      </c>
      <c r="H16" s="26" t="n">
        <v>1110</v>
      </c>
      <c r="I16" s="25" t="n">
        <f aca="false">IF(OR(H16="",H16="nkl"),0,1000*(($R$6+$S$6-H16)/$R$6))</f>
        <v>158.914728682171</v>
      </c>
      <c r="J16" s="23" t="n">
        <v>13</v>
      </c>
      <c r="K16" s="24" t="n">
        <v>80</v>
      </c>
      <c r="L16" s="25" t="n">
        <f aca="false">IF(OR(K16="",K16="nkl"),0,1000*(($R$7+$S$7-K16)/$R$7))</f>
        <v>942.028985507246</v>
      </c>
      <c r="M16" s="24" t="n">
        <v>8</v>
      </c>
      <c r="N16" s="28" t="n">
        <f aca="false">F16+I16+L16</f>
        <v>1644.59450784021</v>
      </c>
      <c r="O16" s="29" t="n">
        <v>12</v>
      </c>
    </row>
    <row collapsed="false" customFormat="false" customHeight="true" hidden="false" ht="14.4" outlineLevel="0" r="17">
      <c r="A17" s="21" t="n">
        <v>14</v>
      </c>
      <c r="B17" s="21" t="s">
        <v>59</v>
      </c>
      <c r="C17" s="22" t="s">
        <v>60</v>
      </c>
      <c r="D17" s="23" t="s">
        <v>61</v>
      </c>
      <c r="E17" s="24" t="n">
        <v>530</v>
      </c>
      <c r="F17" s="25" t="n">
        <f aca="false">IF(OR(E17="",E17="nkl"),0,1000*(($R$5+$S$5-E17)/$R$5))</f>
        <v>579.365079365079</v>
      </c>
      <c r="G17" s="24" t="n">
        <v>18</v>
      </c>
      <c r="H17" s="26" t="n">
        <v>1160</v>
      </c>
      <c r="I17" s="25" t="n">
        <f aca="false">IF(OR(H17="",H17="nkl"),0,1000*(($R$6+$S$6-H17)/$R$6))</f>
        <v>120.15503875969</v>
      </c>
      <c r="J17" s="23" t="n">
        <v>15</v>
      </c>
      <c r="K17" s="24" t="n">
        <v>351</v>
      </c>
      <c r="L17" s="25" t="n">
        <f aca="false">IF(OR(K17="",K17="nkl"),0,1000*(($R$7+$S$7-K17)/$R$7))</f>
        <v>745.652173913043</v>
      </c>
      <c r="M17" s="24" t="n">
        <v>16</v>
      </c>
      <c r="N17" s="28" t="n">
        <f aca="false">F17+I17+L17</f>
        <v>1445.17229203781</v>
      </c>
      <c r="O17" s="29" t="s">
        <v>33</v>
      </c>
    </row>
    <row collapsed="false" customFormat="false" customHeight="true" hidden="false" ht="14.4" outlineLevel="0" r="18">
      <c r="A18" s="21" t="n">
        <v>15</v>
      </c>
      <c r="B18" s="21" t="s">
        <v>62</v>
      </c>
      <c r="C18" s="22" t="s">
        <v>52</v>
      </c>
      <c r="D18" s="23" t="s">
        <v>53</v>
      </c>
      <c r="E18" s="24" t="n">
        <v>332</v>
      </c>
      <c r="F18" s="25" t="n">
        <f aca="false">IF(OR(E18="",E18="nkl"),0,1000*(($R$5+$S$5-E18)/$R$5))</f>
        <v>736.507936507936</v>
      </c>
      <c r="G18" s="24" t="n">
        <v>15</v>
      </c>
      <c r="H18" s="44" t="n">
        <v>1255</v>
      </c>
      <c r="I18" s="25" t="n">
        <f aca="false">IF(OR(H18="",H18="nkl"),0,1000*(($R$6+$S$6-H18)/$R$6))</f>
        <v>46.5116279069767</v>
      </c>
      <c r="J18" s="23" t="n">
        <v>17</v>
      </c>
      <c r="K18" s="27" t="n">
        <v>495</v>
      </c>
      <c r="L18" s="25" t="n">
        <f aca="false">IF(OR(K18="",K18="nkl"),0,1000*(($R$7+$S$7-K18)/$R$7))</f>
        <v>641.304347826087</v>
      </c>
      <c r="M18" s="24" t="n">
        <v>18</v>
      </c>
      <c r="N18" s="28" t="n">
        <f aca="false">F18+I18+L18</f>
        <v>1424.323912241</v>
      </c>
      <c r="O18" s="29" t="n">
        <v>13</v>
      </c>
    </row>
    <row collapsed="false" customFormat="false" customHeight="true" hidden="false" ht="14.4" outlineLevel="0" r="19">
      <c r="A19" s="21" t="n">
        <v>16</v>
      </c>
      <c r="B19" s="21" t="s">
        <v>63</v>
      </c>
      <c r="C19" s="22" t="s">
        <v>15</v>
      </c>
      <c r="D19" s="23" t="s">
        <v>16</v>
      </c>
      <c r="E19" s="24" t="n">
        <v>885</v>
      </c>
      <c r="F19" s="25" t="n">
        <f aca="false">IF(OR(E19="",E19="nkl"),0,1000*(($R$5+$S$5-E19)/$R$5))</f>
        <v>297.619047619048</v>
      </c>
      <c r="G19" s="24" t="n">
        <v>20</v>
      </c>
      <c r="H19" s="26" t="n">
        <v>910</v>
      </c>
      <c r="I19" s="25" t="n">
        <f aca="false">IF(OR(H19="",H19="nkl"),0,1000*(($R$6+$S$6-H19)/$R$6))</f>
        <v>313.953488372093</v>
      </c>
      <c r="J19" s="23" t="n">
        <v>12</v>
      </c>
      <c r="K19" s="24" t="n">
        <v>260</v>
      </c>
      <c r="L19" s="25" t="n">
        <f aca="false">IF(OR(K19="",K19="nkl"),0,1000*(($R$7+$S$7-K19)/$R$7))</f>
        <v>811.594202898551</v>
      </c>
      <c r="M19" s="24" t="n">
        <v>15</v>
      </c>
      <c r="N19" s="28" t="n">
        <f aca="false">F19+I19+L19</f>
        <v>1423.16673888969</v>
      </c>
      <c r="O19" s="29" t="n">
        <v>14</v>
      </c>
    </row>
    <row collapsed="false" customFormat="false" customHeight="true" hidden="false" ht="14.4" outlineLevel="0" r="20">
      <c r="A20" s="21" t="n">
        <v>17</v>
      </c>
      <c r="B20" s="21" t="s">
        <v>64</v>
      </c>
      <c r="C20" s="22" t="s">
        <v>31</v>
      </c>
      <c r="D20" s="23"/>
      <c r="E20" s="24" t="n">
        <v>35</v>
      </c>
      <c r="F20" s="25" t="n">
        <f aca="false">IF(OR(E20="",E20="nkl"),0,1000*(($R$5+$S$5-E20)/$R$5))</f>
        <v>972.222222222222</v>
      </c>
      <c r="G20" s="24" t="n">
        <v>6</v>
      </c>
      <c r="H20" s="26" t="n">
        <v>1120</v>
      </c>
      <c r="I20" s="25" t="n">
        <f aca="false">IF(OR(H20="",H20="nkl"),0,1000*(($R$6+$S$6-H20)/$R$6))</f>
        <v>151.162790697674</v>
      </c>
      <c r="J20" s="23" t="n">
        <v>14</v>
      </c>
      <c r="K20" s="24" t="s">
        <v>32</v>
      </c>
      <c r="L20" s="25" t="n">
        <f aca="false">IF(OR(K20="",K20="nkl"),0,1000*(($R$7+$S$7-K20)/$R$7))</f>
        <v>0</v>
      </c>
      <c r="M20" s="24"/>
      <c r="N20" s="28" t="n">
        <f aca="false">F20+I20+L20</f>
        <v>1123.3850129199</v>
      </c>
      <c r="O20" s="29" t="s">
        <v>33</v>
      </c>
    </row>
    <row collapsed="false" customFormat="false" customHeight="true" hidden="false" ht="14.4" outlineLevel="0" r="21">
      <c r="A21" s="21" t="n">
        <v>18</v>
      </c>
      <c r="B21" s="21" t="s">
        <v>65</v>
      </c>
      <c r="C21" s="22" t="s">
        <v>66</v>
      </c>
      <c r="D21" s="23"/>
      <c r="E21" s="24" t="n">
        <v>25</v>
      </c>
      <c r="F21" s="25" t="n">
        <f aca="false">IF(OR(E21="",E21="nkl"),0,1000*(($R$5+$S$5-E21)/$R$5))</f>
        <v>980.15873015873</v>
      </c>
      <c r="G21" s="24" t="n">
        <v>3</v>
      </c>
      <c r="H21" s="26" t="s">
        <v>32</v>
      </c>
      <c r="I21" s="25" t="n">
        <f aca="false">IF(OR(H21="",H21="nkl"),0,1000*(($R$6+$S$6-H21)/$R$6))</f>
        <v>0</v>
      </c>
      <c r="J21" s="23"/>
      <c r="K21" s="24" t="s">
        <v>32</v>
      </c>
      <c r="L21" s="25" t="n">
        <f aca="false">IF(OR(K21="",K21="nkl"),0,1000*(($R$7+$S$7-K21)/$R$7))</f>
        <v>0</v>
      </c>
      <c r="M21" s="24"/>
      <c r="N21" s="28" t="n">
        <f aca="false">F21+I21+L21</f>
        <v>980.15873015873</v>
      </c>
      <c r="O21" s="29" t="s">
        <v>33</v>
      </c>
    </row>
    <row collapsed="false" customFormat="false" customHeight="true" hidden="false" ht="14.4" outlineLevel="0" r="22">
      <c r="A22" s="21" t="n">
        <v>19</v>
      </c>
      <c r="B22" s="21" t="s">
        <v>67</v>
      </c>
      <c r="C22" s="22" t="s">
        <v>68</v>
      </c>
      <c r="D22" s="23"/>
      <c r="E22" s="24" t="n">
        <v>430</v>
      </c>
      <c r="F22" s="25" t="n">
        <f aca="false">IF(OR(E22="",E22="nkl"),0,1000*(($R$5+$S$5-E22)/$R$5))</f>
        <v>658.730158730159</v>
      </c>
      <c r="G22" s="24" t="n">
        <v>16</v>
      </c>
      <c r="H22" s="26" t="n">
        <v>1160</v>
      </c>
      <c r="I22" s="25" t="n">
        <f aca="false">IF(OR(H22="",H22="nkl"),0,1000*(($R$6+$S$6-H22)/$R$6))</f>
        <v>120.15503875969</v>
      </c>
      <c r="J22" s="23" t="n">
        <v>15</v>
      </c>
      <c r="K22" s="24" t="n">
        <v>351</v>
      </c>
      <c r="L22" s="25" t="n">
        <f aca="false">IF(OR(K22="",K22="nkl"),0,1000*(($R$7+$S$7-K22)/$R$7))</f>
        <v>745.652173913043</v>
      </c>
      <c r="M22" s="24" t="n">
        <v>16</v>
      </c>
      <c r="N22" s="28" t="n">
        <f aca="false">F22+I22+L22</f>
        <v>1524.53737140289</v>
      </c>
      <c r="O22" s="29" t="n">
        <v>15</v>
      </c>
    </row>
    <row collapsed="false" customFormat="false" customHeight="true" hidden="false" ht="14.4" outlineLevel="0" r="23">
      <c r="A23" s="21" t="n">
        <v>20</v>
      </c>
      <c r="B23" s="21" t="s">
        <v>69</v>
      </c>
      <c r="C23" s="22" t="s">
        <v>70</v>
      </c>
      <c r="D23" s="23" t="s">
        <v>57</v>
      </c>
      <c r="E23" s="24" t="s">
        <v>32</v>
      </c>
      <c r="F23" s="25" t="n">
        <f aca="false">IF(OR(E23="",E23="nkl"),0,1000*(($R$5+$S$5-E23)/$R$5))</f>
        <v>0</v>
      </c>
      <c r="G23" s="24"/>
      <c r="H23" s="26" t="s">
        <v>32</v>
      </c>
      <c r="I23" s="25" t="n">
        <f aca="false">IF(OR(H23="",H23="nkl"),0,1000*(($R$6+$S$6-H23)/$R$6))</f>
        <v>0</v>
      </c>
      <c r="J23" s="23"/>
      <c r="K23" s="24" t="n">
        <v>214</v>
      </c>
      <c r="L23" s="25" t="n">
        <f aca="false">IF(OR(K23="",K23="nkl"),0,1000*(($R$7+$S$7-K23)/$R$7))</f>
        <v>844.927536231884</v>
      </c>
      <c r="M23" s="24" t="n">
        <v>13</v>
      </c>
      <c r="N23" s="28" t="n">
        <f aca="false">F23+I23+L23</f>
        <v>844.927536231884</v>
      </c>
      <c r="O23" s="29" t="s">
        <v>33</v>
      </c>
    </row>
    <row collapsed="false" customFormat="false" customHeight="true" hidden="false" ht="15" outlineLevel="0" r="24">
      <c r="A24" s="32" t="n">
        <v>21</v>
      </c>
      <c r="B24" s="32" t="s">
        <v>71</v>
      </c>
      <c r="C24" s="35" t="s">
        <v>72</v>
      </c>
      <c r="D24" s="40" t="s">
        <v>73</v>
      </c>
      <c r="E24" s="37" t="n">
        <v>205</v>
      </c>
      <c r="F24" s="38" t="n">
        <f aca="false">IF(OR(E24="",E24="nkl"),0,1000*(($R$5+$S$5-E24)/$R$5))</f>
        <v>837.301587301587</v>
      </c>
      <c r="G24" s="37" t="n">
        <v>14</v>
      </c>
      <c r="H24" s="39" t="s">
        <v>32</v>
      </c>
      <c r="I24" s="38" t="n">
        <f aca="false">IF(OR(H24="",H24="nkl"),0,1000*(($R$6+$S$6-H24)/$R$6))</f>
        <v>0</v>
      </c>
      <c r="J24" s="40"/>
      <c r="K24" s="37" t="s">
        <v>32</v>
      </c>
      <c r="L24" s="38" t="n">
        <f aca="false">IF(OR(K24="",K24="nkl"),0,1000*(($R$7+$S$7-K24)/$R$7))</f>
        <v>0</v>
      </c>
      <c r="M24" s="37"/>
      <c r="N24" s="41" t="n">
        <f aca="false">F24+I24+L24</f>
        <v>837.301587301587</v>
      </c>
      <c r="O24" s="42" t="s">
        <v>33</v>
      </c>
    </row>
  </sheetData>
  <mergeCells count="9">
    <mergeCell ref="A1:O1"/>
    <mergeCell ref="A2:A3"/>
    <mergeCell ref="B2:B3"/>
    <mergeCell ref="C2:C3"/>
    <mergeCell ref="D2:D3"/>
    <mergeCell ref="E2:G2"/>
    <mergeCell ref="H2:J2"/>
    <mergeCell ref="K2:M2"/>
    <mergeCell ref="N2:O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O4" activeCellId="0" pane="topLeft" sqref="O4"/>
    </sheetView>
  </sheetViews>
  <sheetFormatPr defaultRowHeight="14.4"/>
  <cols>
    <col collapsed="false" hidden="false" max="1" min="1" style="0" width="3.77209302325581"/>
    <col collapsed="false" hidden="false" max="2" min="2" style="0" width="43.9813953488372"/>
    <col collapsed="false" hidden="false" max="3" min="3" style="0" width="20.0186046511628"/>
    <col collapsed="false" hidden="false" max="4" min="4" style="0" width="32.2511627906977"/>
    <col collapsed="false" hidden="false" max="5" min="5" style="0" width="7.48372093023256"/>
    <col collapsed="false" hidden="false" max="6" min="6" style="0" width="13.1116279069767"/>
    <col collapsed="false" hidden="false" max="7" min="7" style="0" width="7.77674418604651"/>
    <col collapsed="false" hidden="false" max="8" min="8" style="0" width="7.67906976744186"/>
    <col collapsed="false" hidden="false" max="9" min="9" style="0" width="13.1116279069767"/>
    <col collapsed="false" hidden="false" max="10" min="10" style="0" width="7.77674418604651"/>
    <col collapsed="false" hidden="false" max="11" min="11" style="45" width="7.67906976744186"/>
    <col collapsed="false" hidden="false" max="12" min="12" style="0" width="13.1116279069767"/>
    <col collapsed="false" hidden="false" max="13" min="13" style="0" width="7.77674418604651"/>
    <col collapsed="false" hidden="false" max="14" min="14" style="0" width="10.6651162790698"/>
    <col collapsed="false" hidden="false" max="15" min="15" style="0" width="7.77674418604651"/>
    <col collapsed="false" hidden="false" max="16" min="16" style="0" width="8.49302325581395"/>
    <col collapsed="false" hidden="false" max="17" min="17" style="0" width="8.77674418604651"/>
    <col collapsed="false" hidden="false" max="18" min="18" style="0" width="13.4372093023256"/>
    <col collapsed="false" hidden="false" max="19" min="19" style="0" width="13.3302325581395"/>
    <col collapsed="false" hidden="false" max="1025" min="20" style="0" width="8.49302325581395"/>
  </cols>
  <sheetData>
    <row collapsed="false" customFormat="false" customHeight="true" hidden="false" ht="18.6" outlineLevel="0" r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collapsed="false" customFormat="false" customHeight="true" hidden="false" ht="14.4" outlineLevel="0" r="2">
      <c r="A2" s="3" t="s">
        <v>1</v>
      </c>
      <c r="B2" s="2" t="s">
        <v>2</v>
      </c>
      <c r="C2" s="3" t="s">
        <v>3</v>
      </c>
      <c r="D2" s="46" t="s">
        <v>4</v>
      </c>
      <c r="E2" s="5" t="s">
        <v>5</v>
      </c>
      <c r="F2" s="5"/>
      <c r="G2" s="5"/>
      <c r="H2" s="6" t="s">
        <v>6</v>
      </c>
      <c r="I2" s="6"/>
      <c r="J2" s="6"/>
      <c r="K2" s="5" t="s">
        <v>7</v>
      </c>
      <c r="L2" s="5"/>
      <c r="M2" s="5"/>
      <c r="N2" s="6" t="s">
        <v>8</v>
      </c>
      <c r="O2" s="6"/>
    </row>
    <row collapsed="false" customFormat="false" customHeight="true" hidden="false" ht="29.4" outlineLevel="0" r="3">
      <c r="A3" s="3"/>
      <c r="B3" s="2"/>
      <c r="C3" s="3"/>
      <c r="D3" s="46"/>
      <c r="E3" s="7" t="s">
        <v>9</v>
      </c>
      <c r="F3" s="8" t="s">
        <v>10</v>
      </c>
      <c r="G3" s="9" t="s">
        <v>11</v>
      </c>
      <c r="H3" s="8" t="s">
        <v>9</v>
      </c>
      <c r="I3" s="8" t="s">
        <v>10</v>
      </c>
      <c r="J3" s="10" t="s">
        <v>11</v>
      </c>
      <c r="K3" s="7" t="s">
        <v>9</v>
      </c>
      <c r="L3" s="8" t="s">
        <v>10</v>
      </c>
      <c r="M3" s="9" t="s">
        <v>11</v>
      </c>
      <c r="N3" s="8" t="s">
        <v>12</v>
      </c>
      <c r="O3" s="9" t="s">
        <v>13</v>
      </c>
    </row>
    <row collapsed="false" customFormat="false" customHeight="true" hidden="false" ht="14.4" outlineLevel="0" r="4">
      <c r="A4" s="47" t="n">
        <v>1</v>
      </c>
      <c r="B4" s="20" t="s">
        <v>75</v>
      </c>
      <c r="C4" s="12" t="s">
        <v>52</v>
      </c>
      <c r="D4" s="13" t="s">
        <v>53</v>
      </c>
      <c r="E4" s="14" t="n">
        <v>25</v>
      </c>
      <c r="F4" s="15" t="n">
        <f aca="false">IF(OR(E4="",E4="nkl"),0,1000*(($R$5+$S$5-E4)/$R$5))</f>
        <v>989.583333333333</v>
      </c>
      <c r="G4" s="14" t="n">
        <v>2</v>
      </c>
      <c r="H4" s="16" t="n">
        <v>45</v>
      </c>
      <c r="I4" s="15" t="n">
        <f aca="false">IF(OR(H4="",H4="nkl"),0,1000*(($R$6+$S$6-H4)/$R$6))</f>
        <v>1000</v>
      </c>
      <c r="J4" s="13" t="n">
        <v>1</v>
      </c>
      <c r="K4" s="14" t="n">
        <v>0</v>
      </c>
      <c r="L4" s="15" t="n">
        <f aca="false">IF(OR(K4="",K4="nkl"),0,1000*(($R$7+$S$7-K4)/$R$7))</f>
        <v>1000</v>
      </c>
      <c r="M4" s="14" t="n">
        <v>1</v>
      </c>
      <c r="N4" s="17" t="n">
        <f aca="false">F4+I4+L4</f>
        <v>2989.58333333333</v>
      </c>
      <c r="O4" s="18" t="s">
        <v>33</v>
      </c>
      <c r="Q4" s="11"/>
      <c r="R4" s="19" t="s">
        <v>17</v>
      </c>
      <c r="S4" s="20" t="s">
        <v>18</v>
      </c>
    </row>
    <row collapsed="false" customFormat="false" customHeight="true" hidden="false" ht="14.4" outlineLevel="0" r="5">
      <c r="A5" s="48" t="n">
        <v>2</v>
      </c>
      <c r="B5" s="21" t="s">
        <v>76</v>
      </c>
      <c r="C5" s="22" t="s">
        <v>20</v>
      </c>
      <c r="D5" s="23" t="s">
        <v>21</v>
      </c>
      <c r="E5" s="24" t="n">
        <v>25</v>
      </c>
      <c r="F5" s="25" t="n">
        <f aca="false">IF(OR(E5="",E5="nkl"),0,1000*(($R$5+$S$5-E5)/$R$5))</f>
        <v>989.583333333333</v>
      </c>
      <c r="G5" s="24" t="n">
        <v>2</v>
      </c>
      <c r="H5" s="26" t="n">
        <v>93</v>
      </c>
      <c r="I5" s="25" t="n">
        <f aca="false">IF(OR(H5="",H5="nkl"),0,1000*(($R$6+$S$6-H5)/$R$6))</f>
        <v>965.217391304348</v>
      </c>
      <c r="J5" s="23" t="n">
        <v>4</v>
      </c>
      <c r="K5" s="24" t="n">
        <v>0</v>
      </c>
      <c r="L5" s="25" t="n">
        <f aca="false">IF(OR(K5="",K5="nkl"),0,1000*(($R$7+$S$7-K5)/$R$7))</f>
        <v>1000</v>
      </c>
      <c r="M5" s="24" t="n">
        <v>1</v>
      </c>
      <c r="N5" s="28" t="n">
        <f aca="false">F5+I5+L5</f>
        <v>2954.80072463768</v>
      </c>
      <c r="O5" s="29" t="n">
        <v>1</v>
      </c>
      <c r="Q5" s="21" t="s">
        <v>22</v>
      </c>
      <c r="R5" s="30" t="n">
        <v>1440</v>
      </c>
      <c r="S5" s="31" t="n">
        <f aca="false">MIN(E4:E13)</f>
        <v>10</v>
      </c>
    </row>
    <row collapsed="false" customFormat="false" customHeight="true" hidden="false" ht="14.4" outlineLevel="0" r="6">
      <c r="A6" s="48" t="n">
        <v>3</v>
      </c>
      <c r="B6" s="31" t="s">
        <v>77</v>
      </c>
      <c r="C6" s="22" t="s">
        <v>15</v>
      </c>
      <c r="D6" s="23" t="s">
        <v>16</v>
      </c>
      <c r="E6" s="24" t="n">
        <v>75</v>
      </c>
      <c r="F6" s="25" t="n">
        <f aca="false">IF(OR(E6="",E6="nkl"),0,1000*(($R$5+$S$5-E6)/$R$5))</f>
        <v>954.861111111111</v>
      </c>
      <c r="G6" s="24" t="n">
        <v>8</v>
      </c>
      <c r="H6" s="26" t="n">
        <v>50</v>
      </c>
      <c r="I6" s="25" t="n">
        <f aca="false">IF(OR(H6="",H6="nkl"),0,1000*(($R$6+$S$6-H6)/$R$6))</f>
        <v>996.376811594203</v>
      </c>
      <c r="J6" s="23" t="n">
        <v>2</v>
      </c>
      <c r="K6" s="24" t="n">
        <v>0</v>
      </c>
      <c r="L6" s="25" t="n">
        <f aca="false">IF(OR(K6="",K6="nkl"),0,1000*(($R$7+$S$7-K6)/$R$7))</f>
        <v>1000</v>
      </c>
      <c r="M6" s="24" t="n">
        <v>1</v>
      </c>
      <c r="N6" s="28" t="n">
        <f aca="false">F6+I6+L6</f>
        <v>2951.23792270531</v>
      </c>
      <c r="O6" s="29" t="n">
        <v>2</v>
      </c>
      <c r="Q6" s="21" t="s">
        <v>26</v>
      </c>
      <c r="R6" s="30" t="n">
        <v>1380</v>
      </c>
      <c r="S6" s="31" t="n">
        <f aca="false">MIN(H4:H13)</f>
        <v>45</v>
      </c>
    </row>
    <row collapsed="false" customFormat="false" customHeight="true" hidden="false" ht="15" outlineLevel="0" r="7">
      <c r="A7" s="48" t="n">
        <v>4</v>
      </c>
      <c r="B7" s="21" t="s">
        <v>78</v>
      </c>
      <c r="C7" s="22" t="s">
        <v>15</v>
      </c>
      <c r="D7" s="23" t="s">
        <v>16</v>
      </c>
      <c r="E7" s="24" t="n">
        <v>35</v>
      </c>
      <c r="F7" s="25" t="n">
        <f aca="false">IF(OR(E7="",E7="nkl"),0,1000*(($R$5+$S$5-E7)/$R$5))</f>
        <v>982.638888888889</v>
      </c>
      <c r="G7" s="24" t="n">
        <v>4</v>
      </c>
      <c r="H7" s="44" t="n">
        <v>286</v>
      </c>
      <c r="I7" s="25" t="n">
        <f aca="false">IF(OR(H7="",H7="nkl"),0,1000*(($R$6+$S$6-H7)/$R$6))</f>
        <v>825.36231884058</v>
      </c>
      <c r="J7" s="23" t="n">
        <v>7</v>
      </c>
      <c r="K7" s="27" t="n">
        <v>25</v>
      </c>
      <c r="L7" s="25" t="n">
        <f aca="false">IF(OR(K7="",K7="nkl"),0,1000*(($R$7+$S$7-K7)/$R$7))</f>
        <v>978.632478632479</v>
      </c>
      <c r="M7" s="24" t="n">
        <v>4</v>
      </c>
      <c r="N7" s="28" t="n">
        <f aca="false">F7+I7+L7</f>
        <v>2786.63368636195</v>
      </c>
      <c r="O7" s="29" t="n">
        <v>3</v>
      </c>
      <c r="Q7" s="32" t="s">
        <v>28</v>
      </c>
      <c r="R7" s="33" t="n">
        <v>1170</v>
      </c>
      <c r="S7" s="34" t="n">
        <f aca="false">MIN(K4:K13)</f>
        <v>0</v>
      </c>
    </row>
    <row collapsed="false" customFormat="false" customHeight="true" hidden="false" ht="14.4" outlineLevel="0" r="8">
      <c r="A8" s="48" t="n">
        <v>5</v>
      </c>
      <c r="B8" s="31" t="s">
        <v>79</v>
      </c>
      <c r="C8" s="22" t="s">
        <v>31</v>
      </c>
      <c r="D8" s="23"/>
      <c r="E8" s="24" t="n">
        <v>47</v>
      </c>
      <c r="F8" s="25" t="n">
        <f aca="false">IF(OR(E8="",E8="nkl"),0,1000*(($R$5+$S$5-E8)/$R$5))</f>
        <v>974.305555555556</v>
      </c>
      <c r="G8" s="24" t="n">
        <v>6</v>
      </c>
      <c r="H8" s="26" t="n">
        <v>81</v>
      </c>
      <c r="I8" s="25" t="n">
        <f aca="false">IF(OR(H8="",H8="nkl"),0,1000*(($R$6+$S$6-H8)/$R$6))</f>
        <v>973.913043478261</v>
      </c>
      <c r="J8" s="23" t="n">
        <v>3</v>
      </c>
      <c r="K8" s="24" t="s">
        <v>32</v>
      </c>
      <c r="L8" s="25" t="n">
        <f aca="false">IF(OR(K8="",K8="nkl"),0,1000*(($R$7+$S$7-K8)/$R$7))</f>
        <v>0</v>
      </c>
      <c r="M8" s="24"/>
      <c r="N8" s="28" t="n">
        <f aca="false">F8+I8+L8</f>
        <v>1948.21859903382</v>
      </c>
      <c r="O8" s="29" t="s">
        <v>33</v>
      </c>
    </row>
    <row collapsed="false" customFormat="false" customHeight="true" hidden="false" ht="14.4" outlineLevel="0" r="9">
      <c r="A9" s="48" t="n">
        <v>6</v>
      </c>
      <c r="B9" s="31" t="s">
        <v>80</v>
      </c>
      <c r="C9" s="22" t="s">
        <v>81</v>
      </c>
      <c r="D9" s="23"/>
      <c r="E9" s="24" t="n">
        <v>50</v>
      </c>
      <c r="F9" s="25" t="n">
        <f aca="false">IF(OR(E9="",E9="nkl"),0,1000*(($R$5+$S$5-E9)/$R$5))</f>
        <v>972.222222222222</v>
      </c>
      <c r="G9" s="24" t="n">
        <v>7</v>
      </c>
      <c r="H9" s="26" t="n">
        <v>98</v>
      </c>
      <c r="I9" s="25" t="n">
        <f aca="false">IF(OR(H9="",H9="nkl"),0,1000*(($R$6+$S$6-H9)/$R$6))</f>
        <v>961.594202898551</v>
      </c>
      <c r="J9" s="23" t="n">
        <v>5</v>
      </c>
      <c r="K9" s="27" t="s">
        <v>32</v>
      </c>
      <c r="L9" s="25" t="n">
        <f aca="false">IF(OR(K9="",K9="nkl"),0,1000*(($R$7+$S$7-K9)/$R$7))</f>
        <v>0</v>
      </c>
      <c r="M9" s="24"/>
      <c r="N9" s="28" t="n">
        <f aca="false">F9+I9+L9</f>
        <v>1933.81642512077</v>
      </c>
      <c r="O9" s="29" t="n">
        <v>4</v>
      </c>
    </row>
    <row collapsed="false" customFormat="false" customHeight="true" hidden="false" ht="14.4" outlineLevel="0" r="10">
      <c r="A10" s="48" t="n">
        <v>7</v>
      </c>
      <c r="B10" s="21" t="s">
        <v>82</v>
      </c>
      <c r="C10" s="22" t="s">
        <v>83</v>
      </c>
      <c r="D10" s="23"/>
      <c r="E10" s="24" t="n">
        <v>10</v>
      </c>
      <c r="F10" s="25" t="n">
        <f aca="false">IF(OR(E10="",E10="nkl"),0,1000*(($R$5+$S$5-E10)/$R$5))</f>
        <v>1000</v>
      </c>
      <c r="G10" s="24" t="n">
        <v>1</v>
      </c>
      <c r="H10" s="26" t="n">
        <v>190</v>
      </c>
      <c r="I10" s="25" t="n">
        <f aca="false">IF(OR(H10="",H10="nkl"),0,1000*(($R$6+$S$6-H10)/$R$6))</f>
        <v>894.927536231884</v>
      </c>
      <c r="J10" s="23" t="n">
        <v>6</v>
      </c>
      <c r="K10" s="27" t="s">
        <v>32</v>
      </c>
      <c r="L10" s="25" t="n">
        <f aca="false">IF(OR(K10="",K10="nkl"),0,1000*(($R$7+$S$7-K10)/$R$7))</f>
        <v>0</v>
      </c>
      <c r="M10" s="24"/>
      <c r="N10" s="28" t="n">
        <f aca="false">F10+I10+L10</f>
        <v>1894.92753623188</v>
      </c>
      <c r="O10" s="29" t="s">
        <v>33</v>
      </c>
    </row>
    <row collapsed="false" customFormat="false" customHeight="true" hidden="false" ht="14.4" outlineLevel="0" r="11">
      <c r="A11" s="48" t="n">
        <v>8</v>
      </c>
      <c r="B11" s="21" t="s">
        <v>84</v>
      </c>
      <c r="C11" s="22" t="s">
        <v>15</v>
      </c>
      <c r="D11" s="23" t="s">
        <v>16</v>
      </c>
      <c r="E11" s="24" t="n">
        <v>730</v>
      </c>
      <c r="F11" s="25" t="n">
        <f aca="false">IF(OR(E11="",E11="nkl"),0,1000*(($R$5+$S$5-E11)/$R$5))</f>
        <v>500</v>
      </c>
      <c r="G11" s="24" t="n">
        <v>11</v>
      </c>
      <c r="H11" s="26" t="n">
        <v>995</v>
      </c>
      <c r="I11" s="25" t="n">
        <f aca="false">IF(OR(H11="",H11="nkl"),0,1000*(($R$6+$S$6-H11)/$R$6))</f>
        <v>311.594202898551</v>
      </c>
      <c r="J11" s="23" t="n">
        <v>8</v>
      </c>
      <c r="K11" s="24" t="n">
        <v>25</v>
      </c>
      <c r="L11" s="25" t="n">
        <f aca="false">IF(OR(K11="",K11="nkl"),0,1000*(($R$7+$S$7-K11)/$R$7))</f>
        <v>978.632478632479</v>
      </c>
      <c r="M11" s="24"/>
      <c r="N11" s="28" t="n">
        <f aca="false">F11+I11+L11</f>
        <v>1790.22668153103</v>
      </c>
      <c r="O11" s="29" t="n">
        <v>5</v>
      </c>
    </row>
    <row collapsed="false" customFormat="false" customHeight="true" hidden="false" ht="14.4" outlineLevel="0" r="12">
      <c r="A12" s="48" t="n">
        <v>9</v>
      </c>
      <c r="B12" s="21" t="s">
        <v>85</v>
      </c>
      <c r="C12" s="22" t="s">
        <v>15</v>
      </c>
      <c r="D12" s="23" t="s">
        <v>16</v>
      </c>
      <c r="E12" s="24" t="n">
        <v>125</v>
      </c>
      <c r="F12" s="25" t="n">
        <f aca="false">IF(OR(E12="",E12="nkl"),0,1000*(($R$5+$S$5-E12)/$R$5))</f>
        <v>920.138888888889</v>
      </c>
      <c r="G12" s="24" t="n">
        <v>10</v>
      </c>
      <c r="H12" s="44" t="n">
        <v>799</v>
      </c>
      <c r="I12" s="25" t="n">
        <f aca="false">IF(OR(H12="",H12="nkl"),0,1000*(($R$6+$S$6-H12)/$R$6))</f>
        <v>453.623188405797</v>
      </c>
      <c r="J12" s="23" t="n">
        <v>9</v>
      </c>
      <c r="K12" s="27" t="s">
        <v>32</v>
      </c>
      <c r="L12" s="25" t="n">
        <f aca="false">IF(OR(K12="",K12="nkl"),0,1000*(($R$7+$S$7-K12)/$R$7))</f>
        <v>0</v>
      </c>
      <c r="M12" s="24" t="n">
        <v>4</v>
      </c>
      <c r="N12" s="28" t="n">
        <f aca="false">F12+I12+L12</f>
        <v>1373.76207729469</v>
      </c>
      <c r="O12" s="29" t="s">
        <v>33</v>
      </c>
    </row>
    <row collapsed="false" customFormat="false" customHeight="true" hidden="false" ht="14.4" outlineLevel="0" r="13">
      <c r="A13" s="48" t="n">
        <v>10</v>
      </c>
      <c r="B13" s="21" t="s">
        <v>86</v>
      </c>
      <c r="C13" s="22" t="s">
        <v>60</v>
      </c>
      <c r="D13" s="23" t="s">
        <v>87</v>
      </c>
      <c r="E13" s="24" t="n">
        <v>35</v>
      </c>
      <c r="F13" s="25" t="n">
        <f aca="false">IF(OR(E13="",E13="nkl"),0,1000*(($R$5+$S$5-E13)/$R$5))</f>
        <v>982.638888888889</v>
      </c>
      <c r="G13" s="24" t="n">
        <v>4</v>
      </c>
      <c r="H13" s="26" t="s">
        <v>32</v>
      </c>
      <c r="I13" s="25" t="n">
        <f aca="false">IF(OR(H13="",H13="nkl"),0,1000*(($R$6+$S$6-H13)/$R$6))</f>
        <v>0</v>
      </c>
      <c r="J13" s="23"/>
      <c r="K13" s="27" t="s">
        <v>32</v>
      </c>
      <c r="L13" s="25" t="n">
        <f aca="false">IF(OR(K13="",K13="nkl"),0,1000*(($R$7+$S$7-K13)/$R$7))</f>
        <v>0</v>
      </c>
      <c r="M13" s="24"/>
      <c r="N13" s="28" t="n">
        <f aca="false">F13+I13+L13</f>
        <v>982.638888888889</v>
      </c>
      <c r="O13" s="29" t="s">
        <v>33</v>
      </c>
    </row>
    <row collapsed="false" customFormat="false" customHeight="true" hidden="false" ht="15" outlineLevel="0" r="14">
      <c r="A14" s="49" t="n">
        <v>11</v>
      </c>
      <c r="B14" s="32" t="s">
        <v>88</v>
      </c>
      <c r="C14" s="35" t="s">
        <v>15</v>
      </c>
      <c r="D14" s="36" t="s">
        <v>89</v>
      </c>
      <c r="E14" s="37" t="n">
        <v>90</v>
      </c>
      <c r="F14" s="38" t="n">
        <f aca="false">IF(OR(E14="",E14="nkl"),0,1000*(($R$5+$S$5-E14)/$R$5))</f>
        <v>944.444444444444</v>
      </c>
      <c r="G14" s="37" t="n">
        <v>9</v>
      </c>
      <c r="H14" s="39" t="s">
        <v>32</v>
      </c>
      <c r="I14" s="38" t="n">
        <f aca="false">IF(OR(H14="",H14="nkl"),0,1000*(($R$6+$S$6-H14)/$R$6))</f>
        <v>0</v>
      </c>
      <c r="J14" s="40"/>
      <c r="K14" s="37" t="s">
        <v>32</v>
      </c>
      <c r="L14" s="38" t="n">
        <f aca="false">IF(OR(K14="",K14="nkl"),0,1000*(($R$7+$S$7-K14)/$R$7))</f>
        <v>0</v>
      </c>
      <c r="M14" s="37"/>
      <c r="N14" s="41" t="n">
        <f aca="false">F14+I14+L14</f>
        <v>944.444444444444</v>
      </c>
      <c r="O14" s="42" t="s">
        <v>33</v>
      </c>
    </row>
  </sheetData>
  <mergeCells count="9">
    <mergeCell ref="A1:O1"/>
    <mergeCell ref="A2:A3"/>
    <mergeCell ref="B2:B3"/>
    <mergeCell ref="C2:C3"/>
    <mergeCell ref="D2:D3"/>
    <mergeCell ref="E2:G2"/>
    <mergeCell ref="H2:J2"/>
    <mergeCell ref="K2:M2"/>
    <mergeCell ref="N2:O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LibreOffice_project/58f22d5-270d05a-e2abed1-ea17a85-9b5702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2017-06-08T11:22:45.00Z</dcterms:created>
  <dc:creator>Bartosz Adamczyk</dc:creator>
  <cp:lastModifiedBy>Bartosz Adamczyk</cp:lastModifiedBy>
  <cp:lastPrinted>2017-06-11T06:25:22.00Z</cp:lastPrinted>
  <dcterms:modified xsi:type="dcterms:W3CDTF">2017-06-11T06:31:12.00Z</dcterms:modified>
  <cp:revision>0</cp:revision>
</cp:coreProperties>
</file>